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hidePivotFieldList="1"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1D6B7049-4D99-3D4E-B62D-198337E05461}" xr6:coauthVersionLast="47" xr6:coauthVersionMax="47" xr10:uidLastSave="{00000000-0000-0000-0000-000000000000}"/>
  <bookViews>
    <workbookView xWindow="600" yWindow="940" windowWidth="33280" windowHeight="202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Data!$A$1:$Q$8547</definedName>
    <definedName name="_xlnm._FilterDatabase" localSheetId="9" hidden="1">Historic!$DX$3:$EE$3</definedName>
  </definedNames>
  <calcPr calcId="191029"/>
  <pivotCaches>
    <pivotCache cacheId="23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27" i="4"/>
  <c r="DW27" i="4"/>
  <c r="DX27" i="4"/>
  <c r="DY27" i="4"/>
  <c r="DZ27" i="4"/>
  <c r="DV26" i="4"/>
  <c r="DW26" i="4"/>
  <c r="DX26" i="4"/>
  <c r="DY26" i="4"/>
  <c r="DZ26" i="4"/>
  <c r="CD27" i="4"/>
  <c r="CE27" i="4"/>
  <c r="CF27" i="4"/>
  <c r="CG27" i="4"/>
  <c r="CH27" i="4"/>
  <c r="CD26" i="4"/>
  <c r="CE26" i="4"/>
  <c r="CF26" i="4"/>
  <c r="CG26" i="4"/>
  <c r="CH26" i="4"/>
  <c r="AL27" i="4"/>
  <c r="AM27" i="4"/>
  <c r="AN27" i="4"/>
  <c r="AO27" i="4"/>
  <c r="AP27" i="4"/>
  <c r="AL26" i="4"/>
  <c r="AM26" i="4"/>
  <c r="AN26" i="4"/>
  <c r="AO26" i="4"/>
  <c r="AP26" i="4"/>
  <c r="DV25" i="4"/>
  <c r="DW25" i="4"/>
  <c r="DX25" i="4"/>
  <c r="DY25" i="4"/>
  <c r="CD25" i="4"/>
  <c r="CE25" i="4"/>
  <c r="CF25" i="4"/>
  <c r="CG25" i="4"/>
  <c r="CH25" i="4"/>
  <c r="AL25" i="4"/>
  <c r="AM25" i="4"/>
  <c r="AN25" i="4"/>
  <c r="AO25" i="4"/>
  <c r="AP25" i="4"/>
  <c r="DZ25" i="4" s="1"/>
  <c r="DY24" i="4"/>
  <c r="DX24" i="4"/>
  <c r="DW24" i="4"/>
  <c r="DV24" i="4"/>
  <c r="CH24" i="4"/>
  <c r="CG24" i="4"/>
  <c r="CF24" i="4"/>
  <c r="CE24" i="4"/>
  <c r="CD24" i="4"/>
  <c r="AL24" i="4"/>
  <c r="AM24" i="4"/>
  <c r="AN24" i="4"/>
  <c r="AO24" i="4"/>
  <c r="AP24" i="4"/>
  <c r="CH23" i="4"/>
  <c r="CH22" i="4"/>
  <c r="CH18" i="4"/>
  <c r="CH16" i="4"/>
  <c r="DV23" i="4"/>
  <c r="DW23" i="4"/>
  <c r="DX23" i="4"/>
  <c r="DY23" i="4"/>
  <c r="CD23" i="4"/>
  <c r="CE23" i="4"/>
  <c r="CF23" i="4"/>
  <c r="CG23" i="4"/>
  <c r="AL23" i="4"/>
  <c r="AM23" i="4"/>
  <c r="AN23" i="4"/>
  <c r="AO23" i="4"/>
  <c r="AP23" i="4"/>
  <c r="DV22" i="4"/>
  <c r="DW22" i="4"/>
  <c r="DX22" i="4"/>
  <c r="DY22" i="4"/>
  <c r="DV21" i="4"/>
  <c r="DW21" i="4"/>
  <c r="DX21" i="4"/>
  <c r="DY21" i="4"/>
  <c r="CD22" i="4"/>
  <c r="CE22" i="4"/>
  <c r="CF22" i="4"/>
  <c r="CG22" i="4"/>
  <c r="CD21" i="4"/>
  <c r="CE21" i="4"/>
  <c r="CF21" i="4"/>
  <c r="CG21" i="4"/>
  <c r="CH21" i="4"/>
  <c r="AL22" i="4"/>
  <c r="AM22" i="4"/>
  <c r="AN22" i="4"/>
  <c r="AO22" i="4"/>
  <c r="AP22" i="4"/>
  <c r="AL21" i="4"/>
  <c r="AM21" i="4"/>
  <c r="AN21" i="4"/>
  <c r="AO21" i="4"/>
  <c r="AP21" i="4"/>
  <c r="DV20" i="4"/>
  <c r="DW20" i="4"/>
  <c r="DX20" i="4"/>
  <c r="DY20" i="4"/>
  <c r="CD20" i="4"/>
  <c r="CE20" i="4"/>
  <c r="CF20" i="4"/>
  <c r="CG20" i="4"/>
  <c r="CH20" i="4"/>
  <c r="AL20" i="4"/>
  <c r="AM20" i="4"/>
  <c r="AN20" i="4"/>
  <c r="AO20" i="4"/>
  <c r="AP20" i="4"/>
  <c r="DV19" i="4"/>
  <c r="DW19" i="4"/>
  <c r="DX19" i="4"/>
  <c r="DY19" i="4"/>
  <c r="CD19" i="4"/>
  <c r="CE19" i="4"/>
  <c r="CF19" i="4"/>
  <c r="CG19" i="4"/>
  <c r="CH19" i="4"/>
  <c r="AL19" i="4"/>
  <c r="AM19" i="4"/>
  <c r="AN19" i="4"/>
  <c r="AO19" i="4"/>
  <c r="AP19" i="4"/>
  <c r="U4" i="4"/>
  <c r="U5" i="4"/>
  <c r="DV18" i="4"/>
  <c r="DW18" i="4"/>
  <c r="DX18" i="4"/>
  <c r="DY18" i="4"/>
  <c r="CD18" i="4"/>
  <c r="CE18" i="4"/>
  <c r="CF18" i="4"/>
  <c r="CG18" i="4"/>
  <c r="AL18" i="4"/>
  <c r="AM18" i="4"/>
  <c r="AN18" i="4"/>
  <c r="AO18" i="4"/>
  <c r="AP18" i="4"/>
  <c r="DV17" i="4"/>
  <c r="DW17" i="4"/>
  <c r="DX17" i="4"/>
  <c r="DY17" i="4"/>
  <c r="CD17" i="4"/>
  <c r="CE17" i="4"/>
  <c r="CF17" i="4"/>
  <c r="CG17" i="4"/>
  <c r="CH17" i="4"/>
  <c r="AL17" i="4"/>
  <c r="AM17" i="4"/>
  <c r="AN17" i="4"/>
  <c r="AO17" i="4"/>
  <c r="AP17" i="4"/>
  <c r="DV16" i="4"/>
  <c r="DW16" i="4"/>
  <c r="DX16" i="4"/>
  <c r="DY16" i="4"/>
  <c r="CD16" i="4"/>
  <c r="CE16" i="4"/>
  <c r="CF16" i="4"/>
  <c r="CG16" i="4"/>
  <c r="AL16" i="4"/>
  <c r="AM16" i="4"/>
  <c r="AN16" i="4"/>
  <c r="AO16" i="4"/>
  <c r="AP16" i="4"/>
  <c r="DZ22" i="4" l="1"/>
  <c r="DZ24" i="4"/>
  <c r="DZ23" i="4"/>
  <c r="DZ20" i="4"/>
  <c r="DZ21" i="4"/>
  <c r="DZ19" i="4"/>
  <c r="DZ18" i="4"/>
  <c r="DZ17" i="4"/>
  <c r="DZ16" i="4"/>
  <c r="DV15" i="4"/>
  <c r="DW15" i="4"/>
  <c r="DX15" i="4"/>
  <c r="DY15" i="4"/>
  <c r="CD15" i="4"/>
  <c r="CE15" i="4"/>
  <c r="CF15" i="4"/>
  <c r="CG15" i="4"/>
  <c r="CH15" i="4"/>
  <c r="AL15" i="4"/>
  <c r="AM15" i="4"/>
  <c r="AN15" i="4"/>
  <c r="AO15" i="4"/>
  <c r="AP15" i="4"/>
  <c r="DV14" i="4"/>
  <c r="DW14" i="4"/>
  <c r="DX14" i="4"/>
  <c r="DY14" i="4"/>
  <c r="CD14" i="4"/>
  <c r="CE14" i="4"/>
  <c r="CF14" i="4"/>
  <c r="CG14" i="4"/>
  <c r="CH14" i="4"/>
  <c r="AL14" i="4"/>
  <c r="AM14" i="4"/>
  <c r="AN14" i="4"/>
  <c r="AO14" i="4"/>
  <c r="AP14" i="4"/>
  <c r="DV13" i="4"/>
  <c r="DW13" i="4"/>
  <c r="DX13" i="4"/>
  <c r="DY13" i="4"/>
  <c r="CD13" i="4"/>
  <c r="CE13" i="4"/>
  <c r="CF13" i="4"/>
  <c r="CG13" i="4"/>
  <c r="CH13" i="4"/>
  <c r="AL13" i="4"/>
  <c r="AM13" i="4"/>
  <c r="AN13" i="4"/>
  <c r="AO13" i="4"/>
  <c r="AP13" i="4"/>
  <c r="DV12" i="4"/>
  <c r="DW12" i="4"/>
  <c r="DX12" i="4"/>
  <c r="DY12" i="4"/>
  <c r="CD12" i="4"/>
  <c r="CE12" i="4"/>
  <c r="CF12" i="4"/>
  <c r="CG12" i="4"/>
  <c r="CH12" i="4"/>
  <c r="AL12" i="4"/>
  <c r="AM12" i="4"/>
  <c r="AN12" i="4"/>
  <c r="AO12" i="4"/>
  <c r="AP12" i="4"/>
  <c r="DV11" i="4"/>
  <c r="DW11" i="4"/>
  <c r="DX11" i="4"/>
  <c r="DY11" i="4"/>
  <c r="CD11" i="4"/>
  <c r="CE11" i="4"/>
  <c r="CF11" i="4"/>
  <c r="CG11" i="4"/>
  <c r="CH11" i="4"/>
  <c r="AL11" i="4"/>
  <c r="AM11" i="4"/>
  <c r="AN11" i="4"/>
  <c r="AO11" i="4"/>
  <c r="AP11" i="4"/>
  <c r="DV10" i="4"/>
  <c r="DW10" i="4"/>
  <c r="DX10" i="4"/>
  <c r="DY10" i="4"/>
  <c r="CD10" i="4"/>
  <c r="CE10" i="4"/>
  <c r="CF10" i="4"/>
  <c r="CG10" i="4"/>
  <c r="CH10" i="4"/>
  <c r="AL10" i="4"/>
  <c r="AM10" i="4"/>
  <c r="AN10" i="4"/>
  <c r="AO10" i="4"/>
  <c r="AP10" i="4"/>
  <c r="DV9" i="4"/>
  <c r="DW9" i="4"/>
  <c r="DX9" i="4"/>
  <c r="DY9" i="4"/>
  <c r="CD9" i="4"/>
  <c r="CE9" i="4"/>
  <c r="CF9" i="4"/>
  <c r="CG9" i="4"/>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X5" i="4"/>
  <c r="DY5" i="4"/>
  <c r="CD5" i="4"/>
  <c r="DV5" i="4" s="1"/>
  <c r="CE5" i="4"/>
  <c r="DW5" i="4" s="1"/>
  <c r="CF5" i="4"/>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DV3" i="4" s="1"/>
  <c r="AM3" i="4"/>
  <c r="DW3" i="4" s="1"/>
  <c r="AN3" i="4"/>
  <c r="DX3" i="4" s="1"/>
  <c r="AO3" i="4"/>
  <c r="DY3" i="4" s="1"/>
  <c r="AP3" i="4"/>
  <c r="DZ4" i="4" l="1"/>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DV52" i="4" s="1"/>
  <c r="CE52" i="4"/>
  <c r="DW52" i="4" s="1"/>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X43" i="4" l="1"/>
  <c r="DY52" i="4"/>
  <c r="DW53" i="4"/>
  <c r="DV47" i="4"/>
  <c r="DX52" i="4"/>
  <c r="DV53" i="4"/>
  <c r="AQ44" i="4"/>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CD33" i="4"/>
  <c r="CE33" i="4"/>
  <c r="CF33" i="4"/>
  <c r="CG33" i="4"/>
  <c r="AO33" i="4"/>
  <c r="AN33" i="4"/>
  <c r="AM33" i="4"/>
  <c r="AL33" i="4"/>
  <c r="AK33" i="4"/>
  <c r="CC32" i="4"/>
  <c r="CD32" i="4"/>
  <c r="CE32" i="4"/>
  <c r="CF32" i="4"/>
  <c r="CG32" i="4"/>
  <c r="AK32" i="4"/>
  <c r="AL32" i="4"/>
  <c r="AM32" i="4"/>
  <c r="AN32" i="4"/>
  <c r="AO32" i="4"/>
  <c r="AQ34" i="4" l="1"/>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G30" i="4"/>
  <c r="CF30" i="4"/>
  <c r="CE30" i="4"/>
  <c r="CD30" i="4"/>
  <c r="CC30" i="4"/>
  <c r="AK30" i="4"/>
  <c r="AL30" i="4"/>
  <c r="AM30" i="4"/>
  <c r="AN30" i="4"/>
  <c r="AO30" i="4"/>
  <c r="CG29" i="4"/>
  <c r="CF29" i="4"/>
  <c r="CE29" i="4"/>
  <c r="CD29" i="4"/>
  <c r="CC29" i="4"/>
  <c r="AK29" i="4"/>
  <c r="AL29" i="4"/>
  <c r="AM29" i="4"/>
  <c r="AN29" i="4"/>
  <c r="AO29" i="4"/>
  <c r="CC28" i="4"/>
  <c r="CD28" i="4"/>
  <c r="CE28" i="4"/>
  <c r="CF28" i="4"/>
  <c r="CG28" i="4"/>
  <c r="AK28" i="4"/>
  <c r="AL28" i="4"/>
  <c r="AM28" i="4"/>
  <c r="AN28" i="4"/>
  <c r="AO28" i="4"/>
  <c r="CC27" i="4"/>
  <c r="AK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30" i="4" l="1"/>
  <c r="EA40" i="4"/>
  <c r="EA38" i="4"/>
  <c r="AQ28" i="4"/>
  <c r="EA34" i="4"/>
  <c r="EA33" i="4"/>
  <c r="CI31" i="4"/>
  <c r="EA32" i="4"/>
  <c r="EA42" i="4"/>
  <c r="EA35" i="4"/>
  <c r="DU27" i="4"/>
  <c r="CI27" i="4"/>
  <c r="EA36" i="4"/>
  <c r="CI30" i="4"/>
  <c r="AQ27" i="4"/>
  <c r="EA39" i="4"/>
  <c r="AQ29" i="4"/>
  <c r="CI28" i="4"/>
  <c r="AQ31" i="4"/>
  <c r="EA37" i="4"/>
  <c r="CI29" i="4"/>
  <c r="DX31" i="4"/>
  <c r="DW31" i="4"/>
  <c r="DV31" i="4"/>
  <c r="DW30" i="4"/>
  <c r="DU31" i="4"/>
  <c r="DX30" i="4"/>
  <c r="DY30" i="4"/>
  <c r="DU30" i="4"/>
  <c r="DV30" i="4"/>
  <c r="DU29" i="4"/>
  <c r="DV29" i="4"/>
  <c r="DW29" i="4"/>
  <c r="DX29" i="4"/>
  <c r="DW28" i="4"/>
  <c r="DX28" i="4"/>
  <c r="DV28" i="4"/>
  <c r="DU28" i="4"/>
  <c r="DY31" i="4"/>
  <c r="DY29" i="4"/>
  <c r="DY28" i="4"/>
  <c r="CC26" i="4"/>
  <c r="AK26" i="4"/>
  <c r="AQ26" i="4" s="1"/>
  <c r="CC25" i="4"/>
  <c r="AK25" i="4"/>
  <c r="CC24" i="4"/>
  <c r="AK24" i="4"/>
  <c r="CC23" i="4"/>
  <c r="AK23" i="4"/>
  <c r="CC22" i="4"/>
  <c r="AK22" i="4"/>
  <c r="CC21" i="4"/>
  <c r="AK21" i="4"/>
  <c r="CC20" i="4"/>
  <c r="AK20" i="4"/>
  <c r="CC19" i="4"/>
  <c r="AK19" i="4"/>
  <c r="CC18" i="4"/>
  <c r="AK18" i="4"/>
  <c r="CC17" i="4"/>
  <c r="AK17" i="4"/>
  <c r="CC16" i="4"/>
  <c r="AK16" i="4"/>
  <c r="CC15" i="4"/>
  <c r="AK15" i="4"/>
  <c r="CC14" i="4"/>
  <c r="AK14" i="4"/>
  <c r="CC13" i="4"/>
  <c r="CC12" i="4"/>
  <c r="AK13" i="4"/>
  <c r="AK12" i="4"/>
  <c r="CC11" i="4"/>
  <c r="AK11" i="4"/>
  <c r="CC10" i="4"/>
  <c r="AK10" i="4"/>
  <c r="CC9" i="4"/>
  <c r="AK9" i="4"/>
  <c r="EA27" i="4" l="1"/>
  <c r="AQ10" i="4"/>
  <c r="AQ25" i="4"/>
  <c r="CI21" i="4"/>
  <c r="DU18" i="4"/>
  <c r="CI18" i="4"/>
  <c r="AQ23" i="4"/>
  <c r="EA29" i="4"/>
  <c r="CI25" i="4"/>
  <c r="DU12" i="4"/>
  <c r="CI12" i="4"/>
  <c r="EA30" i="4"/>
  <c r="AQ15" i="4"/>
  <c r="CI19" i="4"/>
  <c r="DU17" i="4"/>
  <c r="CI17"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U23" i="4"/>
  <c r="DU14" i="4"/>
  <c r="DU11" i="4"/>
  <c r="DU10" i="4"/>
  <c r="DU22" i="4"/>
  <c r="DU9" i="4"/>
  <c r="DU21" i="4"/>
  <c r="DU13" i="4"/>
  <c r="DU25" i="4"/>
  <c r="DU16" i="4"/>
  <c r="DU20" i="4"/>
  <c r="DU19" i="4"/>
  <c r="CC8" i="4"/>
  <c r="AK8" i="4"/>
  <c r="DT14" i="11"/>
  <c r="DT5" i="11"/>
  <c r="DT24" i="11"/>
  <c r="DT20" i="11"/>
  <c r="DT8" i="11"/>
  <c r="DQ15" i="11"/>
  <c r="DQ14" i="11"/>
  <c r="DQ23" i="11"/>
  <c r="DQ5" i="11"/>
  <c r="DQ9" i="11"/>
  <c r="DQ20" i="11"/>
  <c r="DP11" i="11"/>
  <c r="DP26" i="11"/>
  <c r="DP27" i="11"/>
  <c r="DP9" i="11"/>
  <c r="DK24" i="11"/>
  <c r="DK4" i="11"/>
  <c r="DK25" i="11"/>
  <c r="DH27" i="11"/>
  <c r="DH18" i="11"/>
  <c r="DH20" i="11"/>
  <c r="DH19" i="11"/>
  <c r="DH24" i="11"/>
  <c r="DH4" i="11"/>
  <c r="DH21" i="11"/>
  <c r="DH11" i="11"/>
  <c r="DH14" i="11"/>
  <c r="CC7" i="4"/>
  <c r="AK7" i="4"/>
  <c r="DT10" i="11"/>
  <c r="DT23" i="11"/>
  <c r="DT26" i="11"/>
  <c r="DT27" i="11"/>
  <c r="DT9" i="11"/>
  <c r="DQ10" i="11"/>
  <c r="DQ16" i="11"/>
  <c r="DP14" i="11"/>
  <c r="DP23" i="11"/>
  <c r="DP5" i="11"/>
  <c r="DP4" i="11"/>
  <c r="DP7" i="11"/>
  <c r="DK18" i="11"/>
  <c r="DK15" i="11"/>
  <c r="DK12" i="11"/>
  <c r="DK21" i="11"/>
  <c r="DK11" i="11"/>
  <c r="DK14" i="11"/>
  <c r="DK9" i="11"/>
  <c r="CC6" i="4"/>
  <c r="AK6" i="4"/>
  <c r="DT22" i="11"/>
  <c r="DT15" i="11"/>
  <c r="DT16" i="11"/>
  <c r="DQ13" i="11"/>
  <c r="DQ27" i="11"/>
  <c r="DP21" i="11"/>
  <c r="DP10" i="11"/>
  <c r="DP19" i="11"/>
  <c r="DK20" i="11"/>
  <c r="DK19" i="11"/>
  <c r="CC5" i="4"/>
  <c r="AK5" i="4"/>
  <c r="DP22" i="11"/>
  <c r="DP13" i="11"/>
  <c r="DP15" i="11"/>
  <c r="DP18" i="11"/>
  <c r="DP16" i="11"/>
  <c r="CC4" i="4"/>
  <c r="AK4" i="4"/>
  <c r="DT19" i="11"/>
  <c r="DT13" i="11"/>
  <c r="DQ19" i="11"/>
  <c r="DQ26" i="11"/>
  <c r="DK16" i="11"/>
  <c r="DK27" i="11"/>
  <c r="DK7" i="11"/>
  <c r="DH15" i="11"/>
  <c r="DT12" i="11"/>
  <c r="DT7" i="11"/>
  <c r="DT4" i="11"/>
  <c r="DT21" i="11"/>
  <c r="DT25" i="11"/>
  <c r="DT18" i="11"/>
  <c r="DT6" i="11"/>
  <c r="DT11" i="11"/>
  <c r="DT17" i="11"/>
  <c r="DQ12" i="11"/>
  <c r="DQ7" i="11"/>
  <c r="DQ4" i="11"/>
  <c r="DQ8" i="11"/>
  <c r="DQ24" i="11"/>
  <c r="DQ21" i="11"/>
  <c r="DQ25" i="11"/>
  <c r="DQ22" i="11"/>
  <c r="DQ18" i="11"/>
  <c r="DQ6" i="11"/>
  <c r="DQ11" i="11"/>
  <c r="DQ17" i="11"/>
  <c r="DP12" i="11"/>
  <c r="DP8" i="11"/>
  <c r="DP24" i="11"/>
  <c r="DP25" i="11"/>
  <c r="DP6" i="11"/>
  <c r="DP17" i="11"/>
  <c r="DK17" i="11"/>
  <c r="DK26" i="11"/>
  <c r="DK10" i="11"/>
  <c r="DK13" i="11"/>
  <c r="DK23" i="11"/>
  <c r="DK6" i="11"/>
  <c r="DK8" i="11"/>
  <c r="DK22" i="11"/>
  <c r="DK5" i="11"/>
  <c r="DP20" i="11"/>
  <c r="DH26" i="11"/>
  <c r="DH8" i="11"/>
  <c r="DH13" i="11"/>
  <c r="DH16" i="11"/>
  <c r="DH25" i="11"/>
  <c r="DH10" i="11"/>
  <c r="DH5" i="11"/>
  <c r="DH23" i="11"/>
  <c r="DH17" i="11"/>
  <c r="DH12" i="11"/>
  <c r="DH9" i="11"/>
  <c r="DH6" i="11"/>
  <c r="DH22" i="11"/>
  <c r="DH7"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6" i="11"/>
  <c r="DG8" i="11"/>
  <c r="DG13" i="11"/>
  <c r="DG16" i="11"/>
  <c r="DG27" i="11"/>
  <c r="DG18" i="11"/>
  <c r="DG20" i="11"/>
  <c r="DG19" i="11"/>
  <c r="DG24" i="11"/>
  <c r="DG4" i="11"/>
  <c r="DG25" i="11"/>
  <c r="DG22" i="11"/>
  <c r="DG10" i="11"/>
  <c r="DG6" i="11"/>
  <c r="DG7" i="11"/>
  <c r="DG5" i="11"/>
  <c r="DG15" i="11"/>
  <c r="DG23" i="11"/>
  <c r="DG12" i="11"/>
  <c r="DG21" i="11"/>
  <c r="DG11" i="11"/>
  <c r="DG14" i="11"/>
  <c r="DG9" i="11"/>
  <c r="DG17"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14" i="11"/>
  <c r="DZ21"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21" i="11"/>
  <c r="DY21"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16" i="11"/>
  <c r="EC23" i="11"/>
  <c r="EC17" i="11"/>
  <c r="EC9" i="11"/>
  <c r="EC19" i="11"/>
  <c r="EC18" i="11"/>
  <c r="DZ16" i="11"/>
  <c r="DZ23" i="11"/>
  <c r="DZ17" i="11"/>
  <c r="DZ9" i="11"/>
  <c r="DZ19" i="11"/>
  <c r="DZ18" i="11"/>
  <c r="DY16" i="11"/>
  <c r="DY23" i="11"/>
  <c r="DY17" i="11"/>
  <c r="DY9" i="11"/>
  <c r="DY19" i="11"/>
  <c r="DY18" i="11"/>
  <c r="EC12" i="11"/>
  <c r="EC6" i="11"/>
  <c r="DZ12" i="11"/>
  <c r="DZ6" i="11"/>
  <c r="DY12" i="11"/>
  <c r="DY6" i="11"/>
  <c r="DZ5" i="11"/>
  <c r="DZ24" i="11"/>
  <c r="DZ22" i="11"/>
  <c r="DZ10" i="11"/>
  <c r="DZ15" i="11"/>
  <c r="DZ20" i="11"/>
  <c r="DZ13" i="11"/>
  <c r="DZ26" i="11"/>
  <c r="DZ7" i="11"/>
  <c r="DZ25" i="11"/>
  <c r="DZ4" i="11"/>
  <c r="DZ8" i="11"/>
  <c r="DZ11" i="11"/>
  <c r="DZ27" i="11"/>
  <c r="DH29" i="11"/>
  <c r="DZ29" i="11"/>
  <c r="DQ29" i="11"/>
  <c r="EC22" i="11"/>
  <c r="EC26" i="11"/>
  <c r="EC4" i="11"/>
  <c r="DY22" i="11"/>
  <c r="DY26"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Z140" i="11"/>
  <c r="Z139" i="11"/>
  <c r="DC139" i="11" s="1"/>
  <c r="Z138" i="11"/>
  <c r="DC138" i="11" s="1"/>
  <c r="Z137" i="11"/>
  <c r="Z136" i="11"/>
  <c r="Z135" i="11"/>
  <c r="Z134" i="11"/>
  <c r="Z133" i="11"/>
  <c r="Z132" i="11"/>
  <c r="Z131" i="11"/>
  <c r="Z130" i="11"/>
  <c r="Z129" i="11"/>
  <c r="Z128" i="11"/>
  <c r="Z127" i="11"/>
  <c r="Z126" i="11"/>
  <c r="Z125" i="11"/>
  <c r="Z124" i="11"/>
  <c r="Z123" i="11"/>
  <c r="Z122" i="11"/>
  <c r="Z121" i="11"/>
  <c r="Z120" i="11"/>
  <c r="Z119" i="11"/>
  <c r="Z118" i="11"/>
  <c r="DC118" i="11" s="1"/>
  <c r="Z117" i="11"/>
  <c r="DC117" i="11" s="1"/>
  <c r="Z116" i="11"/>
  <c r="Z115" i="11"/>
  <c r="DC115" i="11" s="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DC89" i="11" s="1"/>
  <c r="Z88" i="11"/>
  <c r="Z87" i="11"/>
  <c r="DC87" i="11" s="1"/>
  <c r="Z86" i="11"/>
  <c r="Z85" i="11"/>
  <c r="Z84" i="11"/>
  <c r="Z83" i="11"/>
  <c r="DC83" i="11" s="1"/>
  <c r="Z82" i="11"/>
  <c r="DC82" i="11" s="1"/>
  <c r="Z81" i="11"/>
  <c r="DC81" i="11" s="1"/>
  <c r="Z80" i="11"/>
  <c r="Z79" i="11"/>
  <c r="DC79" i="11" s="1"/>
  <c r="Z78" i="11"/>
  <c r="DC78" i="11" s="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DE28" i="4" s="1"/>
  <c r="Z26" i="11"/>
  <c r="Z25" i="11"/>
  <c r="Z24" i="11"/>
  <c r="Z23" i="11"/>
  <c r="Z22" i="11"/>
  <c r="Z21" i="11"/>
  <c r="DC21" i="11" s="1"/>
  <c r="CY22" i="4"/>
  <c r="DE22" i="4" s="1"/>
  <c r="Z20" i="11"/>
  <c r="DC20" i="11" s="1"/>
  <c r="Z19" i="11"/>
  <c r="CY20" i="4"/>
  <c r="DE20" i="4" s="1"/>
  <c r="Z18" i="11"/>
  <c r="DC18" i="11" s="1"/>
  <c r="CY19" i="4"/>
  <c r="DE19" i="4" s="1"/>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5" i="11"/>
  <c r="EC24" i="11"/>
  <c r="EC10" i="11"/>
  <c r="EC15" i="11"/>
  <c r="EC20" i="11"/>
  <c r="EC13" i="11"/>
  <c r="EC7" i="11"/>
  <c r="EC25" i="11"/>
  <c r="EC14" i="11"/>
  <c r="EC8" i="11"/>
  <c r="EC11" i="11"/>
  <c r="EC27" i="11"/>
  <c r="DB371" i="11"/>
  <c r="DY5" i="11"/>
  <c r="DY24" i="11"/>
  <c r="CX371" i="11"/>
  <c r="CW371" i="11"/>
  <c r="CV371" i="11"/>
  <c r="CU371" i="11"/>
  <c r="CT371" i="11"/>
  <c r="DY13" i="11"/>
  <c r="CQ371" i="11"/>
  <c r="CM371" i="11"/>
  <c r="CL371" i="11"/>
  <c r="CJ371" i="11"/>
  <c r="CG371" i="11"/>
  <c r="DY11" i="11"/>
  <c r="DY27"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4" i="11"/>
  <c r="DC91" i="11"/>
  <c r="DC67" i="11"/>
  <c r="DC66" i="11"/>
  <c r="DC44" i="11"/>
  <c r="DC31" i="11"/>
  <c r="DC5" i="11"/>
  <c r="DY14" i="11"/>
  <c r="CJ369" i="11"/>
  <c r="CV369" i="11"/>
  <c r="CH371" i="11"/>
  <c r="DA367" i="11"/>
  <c r="CP367" i="11"/>
  <c r="CO369" i="11"/>
  <c r="CZ369" i="11"/>
  <c r="CY371" i="11"/>
  <c r="CQ367" i="11"/>
  <c r="DY25" i="11"/>
  <c r="DY8" i="11"/>
  <c r="DY20" i="11"/>
  <c r="DY15" i="11"/>
  <c r="DY7" i="11"/>
  <c r="DY10"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367" i="11" l="1"/>
  <c r="DC131" i="11"/>
  <c r="DC141" i="11"/>
  <c r="DC86" i="11"/>
  <c r="DC77" i="11"/>
  <c r="DC70" i="11"/>
  <c r="DC63" i="11"/>
  <c r="DC56" i="11"/>
  <c r="DE15" i="4"/>
  <c r="EQ12" i="4"/>
  <c r="EM12" i="4"/>
  <c r="EK5" i="4"/>
  <c r="ER5" i="4"/>
  <c r="EL19" i="4"/>
  <c r="EJ12" i="4"/>
  <c r="EH5" i="4"/>
  <c r="EP19" i="4"/>
  <c r="EI19" i="4"/>
  <c r="DE38" i="4"/>
  <c r="EQ19" i="4"/>
  <c r="EE5" i="4"/>
  <c r="EF19" i="4"/>
  <c r="EF12" i="4"/>
  <c r="EO5" i="4"/>
  <c r="ER19" i="4"/>
  <c r="DC28" i="11"/>
  <c r="DC22" i="11"/>
  <c r="DC7" i="11"/>
  <c r="DE338" i="4"/>
  <c r="EN19" i="4"/>
  <c r="EN12" i="4"/>
  <c r="EL5" i="4"/>
  <c r="EN5" i="4"/>
  <c r="ER12" i="4"/>
  <c r="EM19" i="4"/>
  <c r="EL12" i="4"/>
  <c r="EJ5" i="4"/>
  <c r="EP5" i="4"/>
  <c r="DK17" i="4"/>
  <c r="EK19" i="4"/>
  <c r="EK12" i="4"/>
  <c r="EI5" i="4"/>
  <c r="EJ19" i="4"/>
  <c r="DE361" i="4"/>
  <c r="EI12" i="4"/>
  <c r="EG5" i="4"/>
  <c r="EH19" i="4"/>
  <c r="EH12" i="4"/>
  <c r="EF5" i="4"/>
  <c r="EG19" i="4"/>
  <c r="EG12" i="4"/>
  <c r="DE4" i="4"/>
  <c r="EQ5" i="4"/>
  <c r="EE19" i="4"/>
  <c r="EE12" i="4"/>
  <c r="EP12" i="4"/>
  <c r="EO19" i="4"/>
  <c r="EO12" i="4"/>
  <c r="EM5"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20" i="11"/>
  <c r="DM20" i="11" s="1"/>
  <c r="DI20" i="11"/>
  <c r="DJ20" i="11" s="1"/>
  <c r="EA26" i="11"/>
  <c r="ED26" i="11"/>
  <c r="EE26" i="11" s="1"/>
  <c r="ED18" i="11"/>
  <c r="EE18" i="11" s="1"/>
  <c r="EA18" i="11"/>
  <c r="EB18" i="11" s="1"/>
  <c r="DI24" i="11"/>
  <c r="DJ24" i="11" s="1"/>
  <c r="DL24" i="11"/>
  <c r="DM24" i="11" s="1"/>
  <c r="DL15" i="11"/>
  <c r="DM15" i="11" s="1"/>
  <c r="DI15" i="11"/>
  <c r="DJ15" i="11" s="1"/>
  <c r="DL25" i="11"/>
  <c r="DM25" i="11" s="1"/>
  <c r="DI25" i="11"/>
  <c r="DJ25" i="11" s="1"/>
  <c r="ED22" i="11"/>
  <c r="EE22" i="11" s="1"/>
  <c r="EA22" i="11"/>
  <c r="EB22" i="11" s="1"/>
  <c r="EA19" i="11"/>
  <c r="EB19" i="11" s="1"/>
  <c r="ED19" i="11"/>
  <c r="EE19" i="11" s="1"/>
  <c r="DL26" i="11"/>
  <c r="DM26" i="11" s="1"/>
  <c r="DI26" i="11"/>
  <c r="DJ26" i="11" s="1"/>
  <c r="DU18" i="11"/>
  <c r="DV18" i="11" s="1"/>
  <c r="DR18" i="11"/>
  <c r="DS18" i="11" s="1"/>
  <c r="EA9" i="11"/>
  <c r="EB9" i="11" s="1"/>
  <c r="ED9" i="11"/>
  <c r="EE9" i="11" s="1"/>
  <c r="ED7" i="11"/>
  <c r="EE7" i="11" s="1"/>
  <c r="EA7" i="11"/>
  <c r="EB7" i="11" s="1"/>
  <c r="ED15" i="11"/>
  <c r="EE15" i="11" s="1"/>
  <c r="EA15" i="11"/>
  <c r="EB15" i="11" s="1"/>
  <c r="DR23" i="11"/>
  <c r="DS23" i="11" s="1"/>
  <c r="DU23" i="11"/>
  <c r="DV23" i="11" s="1"/>
  <c r="ED17" i="11"/>
  <c r="EE17" i="11" s="1"/>
  <c r="EA17" i="11"/>
  <c r="EB17" i="11" s="1"/>
  <c r="DI10" i="11"/>
  <c r="DJ10" i="11" s="1"/>
  <c r="DL10" i="11"/>
  <c r="DM10" i="11" s="1"/>
  <c r="DL22" i="11"/>
  <c r="DM22" i="11" s="1"/>
  <c r="DI22" i="11"/>
  <c r="DJ22" i="11" s="1"/>
  <c r="DI7" i="11"/>
  <c r="DJ7" i="11" s="1"/>
  <c r="DL7" i="11"/>
  <c r="DM7" i="11" s="1"/>
  <c r="DR7" i="11"/>
  <c r="DS7" i="11" s="1"/>
  <c r="DU7" i="11"/>
  <c r="DV7" i="11" s="1"/>
  <c r="DL23" i="11"/>
  <c r="DM23" i="11" s="1"/>
  <c r="DI23" i="11"/>
  <c r="DJ23" i="11" s="1"/>
  <c r="DR16" i="11"/>
  <c r="DS16" i="11" s="1"/>
  <c r="DU16" i="11"/>
  <c r="DV16" i="11" s="1"/>
  <c r="ED23" i="11"/>
  <c r="EE23" i="11" s="1"/>
  <c r="EA23" i="11"/>
  <c r="EB23" i="11" s="1"/>
  <c r="ED5" i="11"/>
  <c r="EE5" i="11" s="1"/>
  <c r="EA5" i="11"/>
  <c r="EB5" i="11" s="1"/>
  <c r="DR4" i="11"/>
  <c r="DS4" i="11" s="1"/>
  <c r="DU4" i="11"/>
  <c r="DV4" i="11" s="1"/>
  <c r="ED13" i="11"/>
  <c r="EE13" i="11" s="1"/>
  <c r="EA13" i="11"/>
  <c r="EB13" i="11" s="1"/>
  <c r="DU11" i="11"/>
  <c r="DV11" i="11" s="1"/>
  <c r="DR11" i="11"/>
  <c r="DS11" i="11" s="1"/>
  <c r="ED16" i="11"/>
  <c r="EE16" i="11" s="1"/>
  <c r="EA16" i="11"/>
  <c r="EB16" i="11" s="1"/>
  <c r="DL12" i="11"/>
  <c r="DM12" i="11" s="1"/>
  <c r="DI12" i="11"/>
  <c r="DJ12" i="11" s="1"/>
  <c r="DR26" i="11"/>
  <c r="DS26" i="11" s="1"/>
  <c r="DU26" i="11"/>
  <c r="DV26" i="11" s="1"/>
  <c r="DU17" i="11"/>
  <c r="DV17" i="11" s="1"/>
  <c r="DR17" i="11"/>
  <c r="DS17" i="11" s="1"/>
  <c r="DR25" i="11"/>
  <c r="DS25" i="11" s="1"/>
  <c r="DU25" i="11"/>
  <c r="DV25" i="11" s="1"/>
  <c r="DR24" i="11"/>
  <c r="DS24" i="11" s="1"/>
  <c r="DU24" i="11"/>
  <c r="DV24" i="11" s="1"/>
  <c r="DL8" i="11"/>
  <c r="DM8" i="11" s="1"/>
  <c r="DI8" i="11"/>
  <c r="DJ8" i="11" s="1"/>
  <c r="DL14" i="11"/>
  <c r="DM14" i="11" s="1"/>
  <c r="DI14" i="11"/>
  <c r="DJ14" i="11" s="1"/>
  <c r="DU22" i="11"/>
  <c r="DV22" i="11" s="1"/>
  <c r="DR22" i="11"/>
  <c r="DS22" i="11" s="1"/>
  <c r="ED6" i="11"/>
  <c r="EE6" i="11" s="1"/>
  <c r="EA6" i="11"/>
  <c r="EB6" i="11" s="1"/>
  <c r="DU19" i="11"/>
  <c r="DV19" i="11" s="1"/>
  <c r="DR19" i="11"/>
  <c r="DS19" i="11" s="1"/>
  <c r="DR27" i="11"/>
  <c r="DS27" i="11" s="1"/>
  <c r="DU27" i="11"/>
  <c r="DV27" i="11" s="1"/>
  <c r="DL18" i="11"/>
  <c r="DM18" i="11" s="1"/>
  <c r="DI18" i="11"/>
  <c r="DJ18" i="11" s="1"/>
  <c r="ED10" i="11"/>
  <c r="EE10" i="11" s="1"/>
  <c r="EA10" i="11"/>
  <c r="EB10" i="11" s="1"/>
  <c r="ED24" i="11"/>
  <c r="EE24" i="11" s="1"/>
  <c r="EA24" i="11"/>
  <c r="EB24" i="11" s="1"/>
  <c r="DR10" i="11"/>
  <c r="DS10" i="11" s="1"/>
  <c r="DU10" i="11"/>
  <c r="DV10" i="11" s="1"/>
  <c r="DI11" i="11"/>
  <c r="DJ11" i="11" s="1"/>
  <c r="DL11" i="11"/>
  <c r="DM11" i="11" s="1"/>
  <c r="ED20" i="11"/>
  <c r="EE20" i="11" s="1"/>
  <c r="EA20" i="11"/>
  <c r="EB20" i="11" s="1"/>
  <c r="DI5" i="11"/>
  <c r="DJ5" i="11" s="1"/>
  <c r="DL5" i="11"/>
  <c r="DM5" i="11" s="1"/>
  <c r="DR13" i="11"/>
  <c r="DS13" i="11" s="1"/>
  <c r="DU13" i="11"/>
  <c r="DV13" i="11" s="1"/>
  <c r="DU12" i="11"/>
  <c r="DV12" i="11" s="1"/>
  <c r="DR12" i="11"/>
  <c r="ED25" i="11"/>
  <c r="EE25" i="11" s="1"/>
  <c r="EA25" i="11"/>
  <c r="EB25" i="11" s="1"/>
  <c r="DI19" i="11"/>
  <c r="DL19" i="11"/>
  <c r="DM19" i="11" s="1"/>
  <c r="DL6" i="11"/>
  <c r="DM6" i="11" s="1"/>
  <c r="DI6" i="11"/>
  <c r="DJ6" i="11" s="1"/>
  <c r="DR14" i="11"/>
  <c r="DU14" i="11"/>
  <c r="DV14" i="11" s="1"/>
  <c r="DL4" i="11"/>
  <c r="DM4" i="11" s="1"/>
  <c r="DI4" i="11"/>
  <c r="DJ4" i="11" s="1"/>
  <c r="DU8" i="11"/>
  <c r="DV8" i="11" s="1"/>
  <c r="DR8" i="11"/>
  <c r="DS8" i="11" s="1"/>
  <c r="DR6" i="11"/>
  <c r="DS6" i="11" s="1"/>
  <c r="DU6" i="11"/>
  <c r="DV6" i="11" s="1"/>
  <c r="ED12" i="11"/>
  <c r="EE12" i="11" s="1"/>
  <c r="EA12" i="11"/>
  <c r="DU21" i="11"/>
  <c r="DV21" i="11" s="1"/>
  <c r="DR21" i="11"/>
  <c r="DS21" i="11" s="1"/>
  <c r="DI13" i="11"/>
  <c r="DJ13" i="11" s="1"/>
  <c r="DL13" i="11"/>
  <c r="DM13" i="11" s="1"/>
  <c r="ED11" i="11"/>
  <c r="EE11" i="11" s="1"/>
  <c r="EA11" i="11"/>
  <c r="EB11" i="11" s="1"/>
  <c r="DL16" i="11"/>
  <c r="DM16" i="11" s="1"/>
  <c r="DI16" i="11"/>
  <c r="DJ16" i="11" s="1"/>
  <c r="ED8" i="11"/>
  <c r="EE8" i="11" s="1"/>
  <c r="EA8" i="11"/>
  <c r="EB8" i="11" s="1"/>
  <c r="DU15" i="11"/>
  <c r="DV15" i="11" s="1"/>
  <c r="DR15" i="11"/>
  <c r="DS15" i="11" s="1"/>
  <c r="DL27" i="11"/>
  <c r="DM27" i="11" s="1"/>
  <c r="DI27" i="11"/>
  <c r="DJ27" i="11" s="1"/>
  <c r="EA14" i="11"/>
  <c r="ED14" i="11"/>
  <c r="EE14" i="11" s="1"/>
  <c r="DL21" i="11"/>
  <c r="DM21" i="11" s="1"/>
  <c r="DI21" i="11"/>
  <c r="DJ21" i="11" s="1"/>
  <c r="DL9" i="11"/>
  <c r="DM9" i="11" s="1"/>
  <c r="DI9" i="11"/>
  <c r="DJ9" i="11" s="1"/>
  <c r="DR9" i="11"/>
  <c r="DS9" i="11" s="1"/>
  <c r="DU9" i="11"/>
  <c r="DV9" i="11" s="1"/>
  <c r="EA27" i="11"/>
  <c r="EB27" i="11" s="1"/>
  <c r="ED27" i="11"/>
  <c r="EE27" i="11" s="1"/>
  <c r="ED21" i="11"/>
  <c r="EE21" i="11" s="1"/>
  <c r="EA21" i="11"/>
  <c r="EB21"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14" i="11"/>
  <c r="DC36" i="11"/>
  <c r="EB26"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12" i="11"/>
  <c r="EB14" i="11"/>
  <c r="DJ19" i="11"/>
  <c r="CL367" i="11"/>
  <c r="DY4" i="11"/>
  <c r="EB12"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5" i="11"/>
  <c r="DV5" i="11" s="1"/>
  <c r="DR5" i="11"/>
  <c r="DS5" i="11" s="1"/>
  <c r="ED4" i="11"/>
  <c r="EE4" i="11" s="1"/>
  <c r="EA4" i="11"/>
  <c r="EB4" i="11" s="1"/>
  <c r="DU20" i="11"/>
  <c r="DV20" i="11" s="1"/>
  <c r="DR20" i="11"/>
  <c r="DS20" i="11" s="1"/>
  <c r="EW12" i="4"/>
  <c r="EY12" i="4" s="1"/>
  <c r="DC371" i="11"/>
  <c r="DY29" i="11"/>
  <c r="DC369" i="11"/>
  <c r="EW5" i="4" l="1"/>
  <c r="EY5" i="4" s="1"/>
  <c r="ED29" i="11"/>
  <c r="EE29" i="11" s="1"/>
  <c r="EA29" i="11"/>
  <c r="EB29" i="11" s="1"/>
  <c r="EW19" i="4"/>
  <c r="EY19" i="4" s="1"/>
  <c r="DJ17" i="11" l="1"/>
  <c r="CE367" i="11"/>
  <c r="DI17" i="11" l="1"/>
  <c r="DL17" i="11"/>
  <c r="DM17" i="11" s="1"/>
  <c r="DG29" i="11"/>
  <c r="DI29" i="11" l="1"/>
  <c r="DJ29" i="11" s="1"/>
  <c r="DL29" i="11"/>
  <c r="DM29" i="11" s="1"/>
</calcChain>
</file>

<file path=xl/sharedStrings.xml><?xml version="1.0" encoding="utf-8"?>
<sst xmlns="http://schemas.openxmlformats.org/spreadsheetml/2006/main" count="83152" uniqueCount="778">
  <si>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</si>
  <si>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</si>
  <si>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</si>
  <si>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</si>
  <si>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</si>
  <si>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</si>
  <si>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</si>
  <si>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</si>
  <si>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</si>
  <si>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</si>
  <si>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</si>
  <si>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</si>
  <si>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</si>
  <si>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</si>
  <si>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</si>
  <si>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</si>
  <si>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</si>
  <si>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</si>
  <si>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</si>
  <si>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</si>
  <si>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</si>
  <si>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</si>
  <si>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</si>
  <si>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</si>
  <si>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</si>
  <si>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</si>
  <si>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</si>
  <si>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</si>
  <si>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</si>
  <si>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</si>
  <si>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</si>
  <si>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</si>
  <si>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</si>
  <si>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</si>
  <si>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</si>
  <si>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</si>
  <si>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</si>
  <si>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</si>
  <si>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</si>
  <si>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</si>
  <si>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</si>
  <si>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</si>
  <si>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</si>
  <si>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</si>
  <si>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</si>
  <si>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</si>
  <si>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</si>
  <si>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</si>
  <si>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</si>
  <si>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</si>
  <si>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</si>
  <si>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</si>
  <si>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</si>
  <si>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</si>
  <si>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</si>
  <si>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</si>
  <si>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</si>
  <si>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</si>
  <si>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</si>
  <si>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</si>
  <si>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</si>
  <si>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</si>
  <si>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</si>
  <si>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</si>
  <si>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</si>
  <si>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</si>
  <si>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</si>
  <si>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</si>
  <si>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</si>
  <si>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</si>
  <si>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</si>
  <si>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</si>
  <si>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</si>
  <si>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</si>
  <si>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</si>
  <si>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</si>
  <si>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</si>
  <si>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</si>
  <si>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</si>
  <si>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</si>
  <si>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</si>
  <si>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</si>
  <si>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</si>
  <si>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</si>
  <si>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</si>
  <si>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</si>
  <si>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</si>
  <si>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</si>
  <si>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</si>
  <si>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</si>
  <si>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</si>
  <si>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</si>
  <si>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</si>
  <si>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</si>
  <si>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</si>
  <si>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</si>
  <si>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</si>
  <si>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</si>
  <si>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</si>
  <si>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</si>
  <si>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</si>
  <si>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</si>
  <si>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</si>
  <si>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</si>
  <si>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</si>
  <si>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</si>
  <si>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</si>
  <si>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</si>
  <si>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</si>
  <si>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</si>
  <si>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</si>
  <si>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</si>
  <si>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</si>
  <si>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</si>
  <si>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</si>
  <si>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</si>
  <si>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</si>
  <si>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</si>
  <si>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</si>
  <si>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</si>
  <si>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</si>
  <si>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</si>
  <si>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</si>
  <si>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</si>
  <si>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</si>
  <si>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</si>
  <si>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</si>
  <si>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</si>
  <si>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</si>
  <si>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</si>
  <si>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</si>
  <si>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</si>
  <si>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</si>
  <si>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</si>
  <si>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</si>
  <si>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</si>
  <si>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</si>
  <si>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</si>
  <si>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</si>
  <si>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</si>
  <si>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</si>
  <si>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</si>
  <si>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</si>
  <si>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</si>
  <si>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</si>
  <si>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</si>
  <si>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</si>
  <si>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</si>
  <si>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</si>
  <si>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</si>
  <si>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</si>
  <si>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</si>
  <si>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</si>
  <si>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</si>
  <si>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</si>
  <si>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</si>
  <si>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</si>
  <si>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</si>
  <si>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</si>
  <si>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</si>
  <si>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</si>
  <si>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</si>
  <si>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</si>
  <si>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</si>
  <si>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</si>
  <si>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</si>
  <si>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</si>
  <si>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</si>
  <si>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</si>
  <si>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</si>
  <si>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</si>
  <si>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</si>
  <si>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</si>
  <si>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</si>
  <si>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</si>
  <si>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</si>
  <si>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</si>
  <si>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</si>
  <si>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</si>
  <si>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</si>
  <si>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</si>
  <si>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</si>
  <si>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</si>
  <si>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</si>
  <si>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</si>
  <si>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</si>
  <si>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</si>
  <si>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</si>
  <si>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</si>
  <si>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</si>
  <si>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</si>
  <si>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</si>
  <si>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</si>
  <si>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</si>
  <si>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</si>
  <si>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</si>
  <si>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</si>
  <si>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</si>
  <si>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</si>
  <si>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</si>
  <si>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</si>
  <si>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</si>
  <si>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</si>
  <si>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</si>
  <si>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</si>
  <si>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</si>
  <si>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</si>
  <si>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</si>
  <si>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</si>
  <si>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</si>
  <si>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</si>
  <si>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</si>
  <si>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</si>
  <si>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</si>
  <si>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</si>
  <si>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</si>
  <si>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</si>
  <si>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</si>
  <si>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</si>
  <si>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</si>
  <si>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</si>
  <si>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</si>
  <si>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</si>
  <si>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</si>
  <si>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</si>
  <si>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</si>
  <si>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</si>
  <si>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</si>
  <si>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</si>
  <si>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</si>
  <si>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</si>
  <si>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</si>
  <si>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</si>
  <si>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</si>
  <si>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</si>
  <si>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</si>
  <si>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</si>
  <si>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</si>
  <si>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</si>
  <si>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</si>
  <si>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</si>
  <si>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</si>
  <si>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</si>
  <si>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</si>
  <si>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</si>
  <si>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</si>
  <si>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</si>
  <si>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</si>
  <si>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</si>
  <si>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</si>
  <si>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</si>
  <si>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</si>
  <si>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</si>
  <si>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</si>
  <si>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</si>
  <si>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</si>
  <si>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</si>
  <si>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</si>
  <si>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</si>
  <si>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</si>
  <si>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</si>
  <si>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</si>
  <si>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</si>
  <si>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</si>
  <si>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</si>
  <si>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</si>
  <si>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</si>
  <si>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</si>
  <si>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</si>
  <si>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</si>
  <si>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</si>
  <si>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</si>
  <si>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</si>
  <si>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</si>
  <si>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</si>
  <si>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</si>
  <si>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</si>
  <si>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</si>
  <si>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</si>
  <si>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</si>
  <si>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</si>
  <si>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</si>
  <si>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</si>
  <si>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</si>
  <si>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</si>
  <si>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</si>
  <si>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</si>
  <si>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</si>
  <si>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</si>
  <si>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</si>
  <si>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</si>
  <si>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</si>
  <si>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</si>
  <si>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</si>
  <si>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</si>
  <si>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</si>
  <si>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</si>
  <si>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</si>
  <si>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</si>
  <si>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</si>
  <si>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</si>
  <si>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</si>
  <si>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</si>
  <si>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</si>
  <si>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</si>
  <si>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</si>
  <si>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</si>
  <si>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</si>
  <si>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</si>
  <si>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</si>
  <si>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</si>
  <si>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</si>
  <si>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</si>
  <si>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</si>
  <si>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</si>
  <si>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</si>
  <si>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</si>
  <si>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</si>
  <si>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</si>
  <si>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</si>
  <si>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</si>
  <si>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</si>
  <si>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</si>
  <si>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</si>
  <si>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</si>
  <si>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</si>
  <si>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</si>
  <si>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</si>
  <si>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</si>
  <si>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</si>
  <si>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</si>
  <si>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</si>
  <si>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</si>
  <si>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</si>
  <si>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</si>
  <si>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</si>
  <si>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</si>
  <si>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</si>
  <si>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</si>
  <si>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</si>
  <si>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</si>
  <si>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</si>
  <si>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</si>
  <si>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</si>
  <si>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</si>
  <si>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</si>
  <si>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</si>
  <si>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</si>
  <si>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</si>
  <si>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</si>
  <si>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</si>
  <si>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</si>
  <si>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</si>
  <si>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</si>
  <si>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</si>
  <si>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</si>
  <si>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</si>
  <si>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</si>
  <si>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</si>
  <si>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</si>
  <si>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</si>
  <si>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</si>
  <si>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</si>
  <si>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</si>
  <si>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</si>
  <si>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</si>
  <si>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</si>
  <si>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</si>
  <si>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</si>
  <si>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</si>
  <si>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</si>
  <si>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</si>
  <si>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</si>
  <si>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</si>
  <si>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</si>
  <si>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</si>
  <si>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</si>
  <si>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</si>
  <si>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</si>
  <si>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</si>
  <si>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</si>
  <si>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</si>
  <si>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</si>
  <si>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</si>
  <si>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</si>
  <si>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</si>
  <si>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</si>
  <si>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</si>
  <si>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</si>
  <si>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</si>
  <si>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</si>
  <si>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</si>
  <si>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</si>
  <si>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</si>
  <si>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</si>
  <si>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</si>
  <si>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</si>
  <si>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</si>
  <si>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</si>
  <si>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</si>
  <si>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</si>
  <si>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</si>
  <si>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</si>
  <si>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</si>
  <si>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</si>
  <si>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</si>
  <si>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</si>
  <si>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</si>
  <si>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</si>
  <si>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</si>
  <si>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</si>
  <si>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</si>
  <si>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</si>
  <si>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</si>
  <si>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</si>
  <si>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</si>
  <si>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</si>
  <si>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</si>
  <si>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</si>
  <si>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</si>
  <si>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</si>
  <si>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</si>
  <si>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</si>
  <si>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</si>
  <si>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</si>
  <si>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</si>
  <si>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</si>
  <si>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</si>
  <si>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</si>
  <si>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</si>
  <si>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</si>
  <si>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</si>
  <si>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</si>
  <si>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</si>
  <si>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</si>
  <si>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</si>
  <si>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</si>
  <si>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</si>
  <si>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</si>
  <si>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</si>
  <si>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</si>
  <si>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</si>
  <si>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</si>
  <si>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</si>
  <si>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</si>
  <si>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</si>
  <si>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</si>
  <si>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</si>
  <si>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</si>
  <si>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</si>
  <si>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</si>
  <si>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</si>
  <si>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</si>
  <si>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</si>
  <si>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</si>
  <si>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</si>
  <si>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</si>
  <si>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</si>
  <si>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</si>
  <si>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</si>
  <si>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</si>
  <si>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</si>
  <si>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</si>
  <si>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</si>
  <si>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</si>
  <si>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</si>
  <si>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</si>
  <si>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</si>
  <si>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</si>
  <si>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</si>
  <si>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</si>
  <si>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</si>
  <si>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</si>
  <si>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</si>
  <si>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</si>
  <si>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</si>
  <si>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</si>
  <si>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</si>
  <si>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</si>
  <si>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</si>
  <si>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</si>
  <si>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</si>
  <si>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</si>
  <si>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</si>
  <si>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</si>
  <si>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</si>
  <si>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</si>
  <si>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</si>
  <si>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</si>
  <si>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</si>
  <si>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</si>
  <si>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</si>
  <si>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</si>
  <si>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</si>
  <si>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</si>
  <si>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</si>
  <si>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</si>
  <si>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</si>
  <si>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</si>
  <si>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</si>
  <si>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</si>
  <si>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</si>
  <si>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</si>
  <si>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</si>
  <si>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</si>
  <si>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</si>
  <si>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</si>
  <si>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</si>
  <si>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</si>
  <si>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</si>
  <si>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</si>
  <si>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</si>
  <si>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</si>
  <si>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</si>
  <si>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</si>
  <si>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</si>
  <si>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</si>
  <si>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</si>
  <si>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</si>
  <si>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</si>
  <si>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</si>
  <si>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</si>
  <si>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</si>
  <si>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</si>
  <si>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</si>
  <si>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</si>
  <si>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</si>
  <si>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</si>
  <si>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</si>
  <si>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</si>
  <si>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</si>
  <si>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</si>
  <si>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</si>
  <si>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</si>
  <si>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</si>
  <si>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</si>
  <si>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</si>
  <si>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</si>
  <si>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</si>
  <si>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</si>
  <si>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</si>
  <si>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</si>
  <si>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</si>
  <si>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</si>
  <si>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</si>
  <si>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</si>
  <si>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</si>
  <si>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</si>
  <si>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</si>
  <si>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</si>
  <si>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</si>
  <si>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</si>
  <si>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</si>
  <si>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</si>
  <si>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</si>
  <si>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</si>
  <si>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</si>
  <si>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</si>
  <si>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</si>
  <si>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</si>
  <si>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</si>
  <si>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</si>
  <si>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</si>
  <si>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</si>
  <si>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</si>
  <si>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</si>
  <si>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</si>
  <si>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</si>
  <si>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</si>
  <si>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</si>
  <si>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</si>
  <si>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</si>
  <si>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</si>
  <si>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</si>
  <si>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</si>
  <si>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</si>
  <si>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</si>
  <si>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</si>
  <si>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</si>
  <si>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</si>
  <si>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</si>
  <si>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</si>
  <si>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</si>
  <si>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</si>
  <si>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</si>
  <si>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</si>
  <si>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</si>
  <si>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</si>
  <si>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</si>
  <si>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</si>
  <si>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</si>
  <si>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</si>
  <si>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</si>
  <si>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</si>
  <si>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</si>
  <si>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</si>
  <si>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</si>
  <si>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</si>
  <si>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</si>
  <si>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</si>
  <si>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</si>
  <si>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</si>
  <si>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</si>
  <si>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</si>
  <si>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</si>
  <si>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</si>
  <si>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</si>
  <si>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</si>
  <si>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</si>
  <si>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</si>
  <si>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</si>
  <si>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</si>
  <si>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</si>
  <si>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</si>
  <si>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</si>
  <si>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</si>
  <si>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</si>
  <si>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</si>
  <si>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</si>
  <si>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</si>
  <si>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</si>
  <si>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</si>
  <si>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</si>
  <si>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</si>
  <si>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</si>
  <si>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</si>
  <si>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</si>
  <si>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</si>
  <si>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</si>
  <si>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</si>
  <si>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</si>
  <si>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</si>
  <si>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</si>
  <si>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</si>
  <si>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</si>
  <si>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</si>
  <si>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</si>
  <si>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</si>
  <si>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</si>
  <si>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</si>
  <si>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</si>
  <si>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</si>
  <si>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</si>
  <si>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</si>
  <si>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</si>
  <si>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</si>
  <si>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</si>
  <si>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</si>
  <si>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</si>
  <si>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</si>
  <si>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</si>
  <si>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</si>
  <si>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</si>
  <si>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</si>
  <si>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</si>
  <si>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</si>
  <si>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</si>
  <si>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</si>
  <si>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</si>
  <si>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</si>
  <si>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</si>
  <si>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</si>
  <si>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</si>
  <si>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</si>
  <si>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</si>
  <si>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</si>
  <si>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</si>
  <si>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</si>
  <si>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</si>
  <si>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</si>
  <si>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</si>
  <si>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</si>
  <si>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</si>
  <si>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</si>
  <si>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</si>
  <si>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</si>
  <si>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</si>
  <si>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</si>
  <si>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</si>
  <si>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</si>
  <si>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</si>
  <si>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</si>
  <si>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</si>
  <si>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</si>
  <si>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</si>
  <si>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</si>
  <si>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</si>
  <si>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</si>
  <si>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</si>
  <si>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</si>
  <si>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</si>
  <si>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</si>
  <si>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</si>
  <si>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</si>
  <si>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</si>
  <si>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</si>
  <si>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</si>
  <si>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</si>
  <si>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</si>
  <si>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</si>
  <si>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</si>
  <si>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</si>
  <si>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</si>
  <si>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</si>
  <si>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</si>
  <si>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</si>
  <si>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</si>
  <si>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</si>
  <si>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</si>
  <si>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</si>
  <si>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</si>
  <si>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</si>
  <si>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</si>
  <si>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</si>
  <si>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</si>
  <si>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</si>
  <si>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</si>
  <si>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</si>
  <si>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</si>
  <si>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</si>
  <si>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</si>
  <si>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</si>
  <si>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</si>
  <si>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</si>
  <si>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</si>
  <si>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</si>
  <si>
    <t>added for 05/20/2025 on 05/22/2025</t>
  </si>
  <si>
    <t>added for 05/19/2025 on 05/22/2025</t>
  </si>
  <si>
    <t>added for 06/01/2025 on 06/03/2025</t>
  </si>
  <si>
    <t>added for 05/31/2025 on 06/03/2025</t>
  </si>
  <si>
    <t>added for 05/30/2025 on 06/03/2025</t>
  </si>
  <si>
    <t>added for 05/29/2025 on 06/04/2025</t>
  </si>
  <si>
    <t>added for 05/29/2025 on 06/02/2025</t>
  </si>
  <si>
    <t>40 lb cartons</t>
  </si>
  <si>
    <t>added for 05/28/2025 on 06/04/2025</t>
  </si>
  <si>
    <t>added for 05/28/2025 on 06/02/2025</t>
  </si>
  <si>
    <t>added for 05/27/2025 on 06/02/2025</t>
  </si>
  <si>
    <t>added for 05/26/2025 on 06/02/2025</t>
  </si>
  <si>
    <t>added for 05/25/2025 on 06/02/2025</t>
  </si>
  <si>
    <t>added for 06/05/2025 on 06/09/2025</t>
  </si>
  <si>
    <t>added for 06/05/2025 on 06/06/2025</t>
  </si>
  <si>
    <t>added for 06/04/2025 on 06/06/2025</t>
  </si>
  <si>
    <t>added for 06/03/2025 on 06/06/2025</t>
  </si>
  <si>
    <t>added for 06/02/2025 on 06/06/2025</t>
  </si>
  <si>
    <t>added for 06/02/2025 on 06/05/2025</t>
  </si>
  <si>
    <t>added for 05/31/2025 on 06/05/2025</t>
  </si>
  <si>
    <t>added for 05/30/2025 on 06/05/2025</t>
  </si>
  <si>
    <t>added for 06/09/2025 on 06/11/2025</t>
  </si>
  <si>
    <t>added for 06/08/2025 on 06/10/2025</t>
  </si>
  <si>
    <t>added for 06/08/2025 on 06/11/2025</t>
  </si>
  <si>
    <t>added for 06/07/2025 on 06/10/2025</t>
  </si>
  <si>
    <t>added for 06/07/2025 on 06/11/2025</t>
  </si>
  <si>
    <t>added for 06/06/2025 on 06/10/2025</t>
  </si>
  <si>
    <t>added for 06/06/2025 on 06/11/2025</t>
  </si>
  <si>
    <t>added for 06/05/2025 on 06/11/2025</t>
  </si>
  <si>
    <t>MEXICO CROSSINGS THROUGH EAGLE PASS TEXAS</t>
  </si>
  <si>
    <t>added for 06/23/2025 on 06/25/2025</t>
  </si>
  <si>
    <t>PALO VERDE VALLEY CALIFORNIA</t>
  </si>
  <si>
    <t>added for 06/21/2025 on 06/25/2025</t>
  </si>
  <si>
    <t>added for 06/21/2025 on 06/24/2025</t>
  </si>
  <si>
    <t>added for 06/20/2025 on 06/25/2025</t>
  </si>
  <si>
    <t>added for 06/20/2025 on 06/24/2025</t>
  </si>
  <si>
    <t>added for 06/19/2025 on 06/25/2025</t>
  </si>
  <si>
    <t>added for 06/18/2025 on 06/20/2025</t>
  </si>
  <si>
    <t>added for 06/17/2025 on 06/20/2025</t>
  </si>
  <si>
    <t>added for 06/16/2025 on 06/18/2025</t>
  </si>
  <si>
    <t>added for 06/14/2025 on 06/18/2025</t>
  </si>
  <si>
    <t>added for 06/13/2025 on 06/18/2025</t>
  </si>
  <si>
    <t>added for 06/12/2025 on 06/23/2025</t>
  </si>
  <si>
    <t>added for 06/12/2025 on 06/17/2025</t>
  </si>
  <si>
    <t>subtracted on 06/23/2025</t>
  </si>
  <si>
    <t>added for 06/11/2025 on 06/13/2025</t>
  </si>
  <si>
    <t>added for 06/10/2025 on 06/12/2025</t>
  </si>
  <si>
    <t>added for 06/10/2025 on 06/13/2025</t>
  </si>
  <si>
    <t>added for 06/09/2025 on 06/12/2025</t>
  </si>
  <si>
    <t>added for 06/08/2025 on 06/12/2025</t>
  </si>
  <si>
    <t>added for 06/07/2025 on 06/12/2025</t>
  </si>
  <si>
    <t>added for 06/06/2025 on 06/12/2025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</si>
</sst>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4">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2" borderId="2"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4" fillId="0" borderId="2" xfId="0" applyFont="1" applyBorder="1"/>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xf numFmtId="0" fontId="4" fillId="0" borderId="7" xfId="0" applyFont="1" applyBorder="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FF8376"/>
      <color rgb="FFE93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2796682305</c:v>
                </c:pt>
                <c:pt idx="1">
                  <c:v>2868512701</c:v>
                </c:pt>
                <c:pt idx="2">
                  <c:v>2789923064</c:v>
                </c:pt>
                <c:pt idx="3">
                  <c:v>2972259750</c:v>
                </c:pt>
                <c:pt idx="4">
                  <c:v>2842363509</c:v>
                </c:pt>
                <c:pt idx="5">
                  <c:v>2611743273</c:v>
                </c:pt>
                <c:pt idx="6">
                  <c:v>2853948265.7999997</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689860591.20738018</c:v>
                </c:pt>
                <c:pt idx="1">
                  <c:v>668382374.31429851</c:v>
                </c:pt>
                <c:pt idx="2">
                  <c:v>686633573.2282331</c:v>
                </c:pt>
                <c:pt idx="3">
                  <c:v>946858110.83462608</c:v>
                </c:pt>
                <c:pt idx="4">
                  <c:v>827890143.70741999</c:v>
                </c:pt>
                <c:pt idx="5">
                  <c:v>673239166.62677145</c:v>
                </c:pt>
                <c:pt idx="6">
                  <c:v>763924958.65839124</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0.24667106091171845</c:v>
                </c:pt>
                <c:pt idx="1">
                  <c:v>0.23300659400297999</c:v>
                </c:pt>
                <c:pt idx="2">
                  <c:v>0.2461120100723441</c:v>
                </c:pt>
                <c:pt idx="3">
                  <c:v>0.31856506176306632</c:v>
                </c:pt>
                <c:pt idx="4">
                  <c:v>0.2912682143174179</c:v>
                </c:pt>
                <c:pt idx="5">
                  <c:v>0.25777386835324356</c:v>
                </c:pt>
                <c:pt idx="6">
                  <c:v>0.26767302260268999</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pt idx="18">
                  <c:v>177307004</c:v>
                </c:pt>
                <c:pt idx="19">
                  <c:v>201061648</c:v>
                </c:pt>
                <c:pt idx="20">
                  <c:v>200977073</c:v>
                </c:pt>
                <c:pt idx="21">
                  <c:v>201726344</c:v>
                </c:pt>
                <c:pt idx="22">
                  <c:v>236716500</c:v>
                </c:pt>
                <c:pt idx="23">
                  <c:v>219559885</c:v>
                </c:pt>
                <c:pt idx="24">
                  <c:v>244812276</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0.46685166956504309</c:v>
                </c:pt>
                <c:pt idx="2">
                  <c:v>0.36081401883869441</c:v>
                </c:pt>
                <c:pt idx="3">
                  <c:v>0.32273030138835923</c:v>
                </c:pt>
                <c:pt idx="4">
                  <c:v>0.29529887646631642</c:v>
                </c:pt>
                <c:pt idx="5">
                  <c:v>0.29262042564951757</c:v>
                </c:pt>
                <c:pt idx="6">
                  <c:v>0.31082808709546339</c:v>
                </c:pt>
                <c:pt idx="7">
                  <c:v>0.3413025281717757</c:v>
                </c:pt>
                <c:pt idx="8">
                  <c:v>0.37774001070888175</c:v>
                </c:pt>
                <c:pt idx="9">
                  <c:v>0.40651975357588949</c:v>
                </c:pt>
                <c:pt idx="10">
                  <c:v>0.41146394171816619</c:v>
                </c:pt>
                <c:pt idx="11">
                  <c:v>0.40923285497490852</c:v>
                </c:pt>
                <c:pt idx="12">
                  <c:v>0.3928253154492769</c:v>
                </c:pt>
                <c:pt idx="13">
                  <c:v>0.37012052500649073</c:v>
                </c:pt>
                <c:pt idx="14">
                  <c:v>0.34189712191506633</c:v>
                </c:pt>
                <c:pt idx="15">
                  <c:v>0.311585094714739</c:v>
                </c:pt>
                <c:pt idx="16">
                  <c:v>0.2825116929594455</c:v>
                </c:pt>
                <c:pt idx="17">
                  <c:v>0.25519273399229697</c:v>
                </c:pt>
                <c:pt idx="18">
                  <c:v>0.24979120448467415</c:v>
                </c:pt>
                <c:pt idx="19">
                  <c:v>0.24257059348817264</c:v>
                </c:pt>
                <c:pt idx="20">
                  <c:v>0.21678592275784708</c:v>
                </c:pt>
                <c:pt idx="21">
                  <c:v>0.18917014216505437</c:v>
                </c:pt>
                <c:pt idx="22">
                  <c:v>0.1738472719862291</c:v>
                </c:pt>
                <c:pt idx="23">
                  <c:v>0.17311287645447451</c:v>
                </c:pt>
                <c:pt idx="24">
                  <c:v>0.17479293203042492</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22028480.528578751</c:v>
                </c:pt>
                <c:pt idx="2">
                  <c:v>10268266.887919132</c:v>
                </c:pt>
                <c:pt idx="3">
                  <c:v>17743683.247335166</c:v>
                </c:pt>
                <c:pt idx="4">
                  <c:v>15025645.483415343</c:v>
                </c:pt>
                <c:pt idx="5">
                  <c:v>12909527.125007849</c:v>
                </c:pt>
                <c:pt idx="6">
                  <c:v>11048245.726481402</c:v>
                </c:pt>
                <c:pt idx="7">
                  <c:v>15157274.969428509</c:v>
                </c:pt>
                <c:pt idx="8">
                  <c:v>14606906.288543954</c:v>
                </c:pt>
                <c:pt idx="9">
                  <c:v>16180604.934682243</c:v>
                </c:pt>
                <c:pt idx="10">
                  <c:v>17773037.246961113</c:v>
                </c:pt>
                <c:pt idx="11">
                  <c:v>25416438.952709794</c:v>
                </c:pt>
                <c:pt idx="12">
                  <c:v>24462309.127216119</c:v>
                </c:pt>
                <c:pt idx="13">
                  <c:v>28189174.573502574</c:v>
                </c:pt>
                <c:pt idx="14">
                  <c:v>24189010.0830696</c:v>
                </c:pt>
                <c:pt idx="15">
                  <c:v>27590990.379559729</c:v>
                </c:pt>
                <c:pt idx="16">
                  <c:v>33113971.591397166</c:v>
                </c:pt>
                <c:pt idx="17">
                  <c:v>37918573.620170943</c:v>
                </c:pt>
                <c:pt idx="18">
                  <c:v>44289730.092728935</c:v>
                </c:pt>
                <c:pt idx="19">
                  <c:v>48771643.283070058</c:v>
                </c:pt>
                <c:pt idx="20">
                  <c:v>43569000.223476194</c:v>
                </c:pt>
                <c:pt idx="21">
                  <c:v>38160601.172916666</c:v>
                </c:pt>
                <c:pt idx="22">
                  <c:v>41152517.759128198</c:v>
                </c:pt>
                <c:pt idx="23">
                  <c:v>38008643.246363632</c:v>
                </c:pt>
                <c:pt idx="24">
                  <c:v>42791455.51908163</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5"/>
          <c:order val="0"/>
          <c:tx>
            <c:v>ARIZONA</c:v>
          </c:tx>
          <c:spPr>
            <a:solidFill>
              <a:srgbClr val="C0000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Historic!$C$147:$C$176</c:f>
              <c:numCache>
                <c:formatCode>_(* #,##0_);_(* \(#,##0\);_(* "-"??_);_(@_)</c:formatCode>
                <c:ptCount val="30"/>
                <c:pt idx="2">
                  <c:v>157600</c:v>
                </c:pt>
                <c:pt idx="3">
                  <c:v>250200</c:v>
                </c:pt>
                <c:pt idx="4">
                  <c:v>748175</c:v>
                </c:pt>
                <c:pt idx="5">
                  <c:v>633400</c:v>
                </c:pt>
                <c:pt idx="7">
                  <c:v>891045</c:v>
                </c:pt>
                <c:pt idx="8">
                  <c:v>10000</c:v>
                </c:pt>
                <c:pt idx="9">
                  <c:v>536840</c:v>
                </c:pt>
                <c:pt idx="10">
                  <c:v>1423960</c:v>
                </c:pt>
                <c:pt idx="11">
                  <c:v>389360</c:v>
                </c:pt>
                <c:pt idx="12">
                  <c:v>1537100</c:v>
                </c:pt>
                <c:pt idx="14">
                  <c:v>2596920</c:v>
                </c:pt>
                <c:pt idx="15">
                  <c:v>1411040</c:v>
                </c:pt>
                <c:pt idx="16">
                  <c:v>3581520</c:v>
                </c:pt>
                <c:pt idx="17">
                  <c:v>6368680</c:v>
                </c:pt>
                <c:pt idx="18">
                  <c:v>3927215</c:v>
                </c:pt>
                <c:pt idx="19">
                  <c:v>6341780</c:v>
                </c:pt>
                <c:pt idx="21">
                  <c:v>3501130</c:v>
                </c:pt>
                <c:pt idx="22">
                  <c:v>4416050</c:v>
                </c:pt>
                <c:pt idx="23">
                  <c:v>3794490</c:v>
                </c:pt>
                <c:pt idx="24">
                  <c:v>6615350</c:v>
                </c:pt>
                <c:pt idx="25">
                  <c:v>5213340</c:v>
                </c:pt>
                <c:pt idx="26">
                  <c:v>7525215</c:v>
                </c:pt>
                <c:pt idx="28">
                  <c:v>8064925</c:v>
                </c:pt>
                <c:pt idx="29">
                  <c:v>7051310</c:v>
                </c:pt>
              </c:numCache>
            </c:numRef>
          </c:val>
          <c:extLst>
            <c:ext xmlns:c16="http://schemas.microsoft.com/office/drawing/2014/chart" uri="{C3380CC4-5D6E-409C-BE32-E72D297353CC}">
              <c16:uniqueId val="{00000001-08DA-5644-ACB9-ABB4A9CD794A}"/>
            </c:ext>
          </c:extLst>
        </c:ser>
        <c:ser>
          <c:idx val="8"/>
          <c:order val="1"/>
          <c:tx>
            <c:v>CALIFORNIA</c:v>
          </c:tx>
          <c:spPr>
            <a:solidFill>
              <a:srgbClr val="FF000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Historic!$E$147:$E$176</c:f>
              <c:numCache>
                <c:formatCode>_(* #,##0_);_(* \(#,##0\);_(* "-"??_);_(@_)</c:formatCode>
                <c:ptCount val="30"/>
                <c:pt idx="8">
                  <c:v>654400</c:v>
                </c:pt>
                <c:pt idx="16">
                  <c:v>2207900</c:v>
                </c:pt>
                <c:pt idx="17">
                  <c:v>380000</c:v>
                </c:pt>
                <c:pt idx="18">
                  <c:v>5000000</c:v>
                </c:pt>
                <c:pt idx="21">
                  <c:v>3125200</c:v>
                </c:pt>
                <c:pt idx="22">
                  <c:v>4255000</c:v>
                </c:pt>
                <c:pt idx="23">
                  <c:v>5025000</c:v>
                </c:pt>
                <c:pt idx="24">
                  <c:v>4600000</c:v>
                </c:pt>
                <c:pt idx="25">
                  <c:v>3300000</c:v>
                </c:pt>
                <c:pt idx="26">
                  <c:v>3130000</c:v>
                </c:pt>
                <c:pt idx="28">
                  <c:v>2787500</c:v>
                </c:pt>
                <c:pt idx="29">
                  <c:v>3475000</c:v>
                </c:pt>
              </c:numCache>
            </c:numRef>
          </c:val>
          <c:extLst>
            <c:ext xmlns:c16="http://schemas.microsoft.com/office/drawing/2014/chart" uri="{C3380CC4-5D6E-409C-BE32-E72D297353CC}">
              <c16:uniqueId val="{00000000-E578-1F44-8BF7-F5DD672B5FE6}"/>
            </c:ext>
          </c:extLst>
        </c:ser>
        <c:ser>
          <c:idx val="7"/>
          <c:order val="2"/>
          <c:tx>
            <c:v>DOM. REP.</c:v>
          </c:tx>
          <c:spPr>
            <a:solidFill>
              <a:srgbClr val="FFC00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Historic!$I$147:$I$176</c:f>
              <c:numCache>
                <c:formatCode>_(* #,##0_);_(* \(#,##0\);_(* "-"??_);_(@_)</c:formatCode>
                <c:ptCount val="30"/>
                <c:pt idx="1">
                  <c:v>3203</c:v>
                </c:pt>
                <c:pt idx="2">
                  <c:v>900</c:v>
                </c:pt>
                <c:pt idx="4">
                  <c:v>31275</c:v>
                </c:pt>
                <c:pt idx="10">
                  <c:v>7280</c:v>
                </c:pt>
                <c:pt idx="16">
                  <c:v>1863</c:v>
                </c:pt>
                <c:pt idx="18">
                  <c:v>8611</c:v>
                </c:pt>
                <c:pt idx="23">
                  <c:v>3036</c:v>
                </c:pt>
                <c:pt idx="28">
                  <c:v>5287</c:v>
                </c:pt>
              </c:numCache>
            </c:numRef>
          </c:val>
          <c:extLst>
            <c:ext xmlns:c16="http://schemas.microsoft.com/office/drawing/2014/chart" uri="{C3380CC4-5D6E-409C-BE32-E72D297353CC}">
              <c16:uniqueId val="{00000000-D1D2-DC4C-A799-8E857AFEFDCB}"/>
            </c:ext>
          </c:extLst>
        </c:ser>
        <c:ser>
          <c:idx val="4"/>
          <c:order val="3"/>
          <c:tx>
            <c:v>FLORIDA</c:v>
          </c:tx>
          <c:spPr>
            <a:solidFill>
              <a:srgbClr val="FFFF0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Historic!$J$147:$J$176</c:f>
              <c:numCache>
                <c:formatCode>_(* #,##0_);_(* \(#,##0\);_(* "-"??_);_(@_)</c:formatCode>
                <c:ptCount val="30"/>
                <c:pt idx="0">
                  <c:v>9199600</c:v>
                </c:pt>
                <c:pt idx="1">
                  <c:v>18908475</c:v>
                </c:pt>
                <c:pt idx="2">
                  <c:v>9540225</c:v>
                </c:pt>
                <c:pt idx="3">
                  <c:v>9495425</c:v>
                </c:pt>
                <c:pt idx="4">
                  <c:v>27728525</c:v>
                </c:pt>
                <c:pt idx="5">
                  <c:v>112000</c:v>
                </c:pt>
                <c:pt idx="6">
                  <c:v>89600</c:v>
                </c:pt>
                <c:pt idx="7">
                  <c:v>8398550</c:v>
                </c:pt>
                <c:pt idx="8">
                  <c:v>10502700</c:v>
                </c:pt>
                <c:pt idx="9">
                  <c:v>10734650</c:v>
                </c:pt>
                <c:pt idx="10">
                  <c:v>10265450</c:v>
                </c:pt>
                <c:pt idx="11">
                  <c:v>11541050</c:v>
                </c:pt>
                <c:pt idx="12">
                  <c:v>10235350</c:v>
                </c:pt>
                <c:pt idx="13">
                  <c:v>8048100</c:v>
                </c:pt>
                <c:pt idx="14">
                  <c:v>9406550</c:v>
                </c:pt>
                <c:pt idx="15">
                  <c:v>7245750</c:v>
                </c:pt>
                <c:pt idx="16">
                  <c:v>5389725</c:v>
                </c:pt>
                <c:pt idx="17">
                  <c:v>4926550</c:v>
                </c:pt>
                <c:pt idx="18">
                  <c:v>4054400</c:v>
                </c:pt>
                <c:pt idx="19">
                  <c:v>3561600</c:v>
                </c:pt>
                <c:pt idx="20">
                  <c:v>2620800</c:v>
                </c:pt>
                <c:pt idx="21">
                  <c:v>4345600</c:v>
                </c:pt>
                <c:pt idx="22">
                  <c:v>3897600</c:v>
                </c:pt>
                <c:pt idx="23">
                  <c:v>4457600</c:v>
                </c:pt>
                <c:pt idx="24">
                  <c:v>2464000</c:v>
                </c:pt>
                <c:pt idx="25">
                  <c:v>3001600</c:v>
                </c:pt>
                <c:pt idx="26">
                  <c:v>1590400</c:v>
                </c:pt>
                <c:pt idx="27">
                  <c:v>2060800</c:v>
                </c:pt>
                <c:pt idx="28">
                  <c:v>2329600</c:v>
                </c:pt>
                <c:pt idx="29">
                  <c:v>2038400</c:v>
                </c:pt>
              </c:numCache>
            </c:numRef>
          </c:val>
          <c:extLst>
            <c:ext xmlns:c16="http://schemas.microsoft.com/office/drawing/2014/chart" uri="{C3380CC4-5D6E-409C-BE32-E72D297353CC}">
              <c16:uniqueId val="{00000000-9A26-364B-856E-64E6CD167FD2}"/>
            </c:ext>
          </c:extLst>
        </c:ser>
        <c:ser>
          <c:idx val="6"/>
          <c:order val="4"/>
          <c:tx>
            <c:v>GEORGIA</c:v>
          </c:tx>
          <c:spPr>
            <a:solidFill>
              <a:srgbClr val="92D05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Historic!$K$147:$K$176</c:f>
              <c:numCache>
                <c:formatCode>_(* #,##0_);_(* \(#,##0\);_(* "-"??_);_(@_)</c:formatCode>
                <c:ptCount val="30"/>
                <c:pt idx="6">
                  <c:v>224000</c:v>
                </c:pt>
                <c:pt idx="7">
                  <c:v>358400</c:v>
                </c:pt>
                <c:pt idx="8">
                  <c:v>873600</c:v>
                </c:pt>
                <c:pt idx="9">
                  <c:v>1254400</c:v>
                </c:pt>
                <c:pt idx="10">
                  <c:v>2559375</c:v>
                </c:pt>
                <c:pt idx="11">
                  <c:v>3962625</c:v>
                </c:pt>
                <c:pt idx="12">
                  <c:v>4898000</c:v>
                </c:pt>
                <c:pt idx="13">
                  <c:v>4105700</c:v>
                </c:pt>
                <c:pt idx="14">
                  <c:v>6993125</c:v>
                </c:pt>
                <c:pt idx="15">
                  <c:v>7963550</c:v>
                </c:pt>
                <c:pt idx="16">
                  <c:v>9570575</c:v>
                </c:pt>
                <c:pt idx="17">
                  <c:v>10204275</c:v>
                </c:pt>
                <c:pt idx="18">
                  <c:v>1290250</c:v>
                </c:pt>
                <c:pt idx="19">
                  <c:v>9210725</c:v>
                </c:pt>
                <c:pt idx="20">
                  <c:v>7554575</c:v>
                </c:pt>
                <c:pt idx="21">
                  <c:v>9293100</c:v>
                </c:pt>
                <c:pt idx="22">
                  <c:v>10988275</c:v>
                </c:pt>
                <c:pt idx="23">
                  <c:v>11765050</c:v>
                </c:pt>
                <c:pt idx="24">
                  <c:v>12257850</c:v>
                </c:pt>
                <c:pt idx="25">
                  <c:v>13515850</c:v>
                </c:pt>
                <c:pt idx="26">
                  <c:v>14302750</c:v>
                </c:pt>
                <c:pt idx="27">
                  <c:v>12011450</c:v>
                </c:pt>
                <c:pt idx="28">
                  <c:v>16078000</c:v>
                </c:pt>
                <c:pt idx="29">
                  <c:v>18938825</c:v>
                </c:pt>
              </c:numCache>
            </c:numRef>
          </c:val>
          <c:extLst>
            <c:ext xmlns:c16="http://schemas.microsoft.com/office/drawing/2014/chart" uri="{C3380CC4-5D6E-409C-BE32-E72D297353CC}">
              <c16:uniqueId val="{00000002-08DA-5644-ACB9-ABB4A9CD794A}"/>
            </c:ext>
          </c:extLst>
        </c:ser>
        <c:ser>
          <c:idx val="14"/>
          <c:order val="5"/>
          <c:tx>
            <c:v>MEXICO</c:v>
          </c:tx>
          <c:spPr>
            <a:solidFill>
              <a:srgbClr val="00B05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Historic!$P$147:$P$176</c:f>
              <c:numCache>
                <c:formatCode>_(* #,##0_);_(* \(#,##0\);_(* "-"??_);_(@_)</c:formatCode>
                <c:ptCount val="30"/>
                <c:pt idx="1">
                  <c:v>28005974</c:v>
                </c:pt>
                <c:pt idx="2">
                  <c:v>17060436</c:v>
                </c:pt>
                <c:pt idx="3">
                  <c:v>21070400</c:v>
                </c:pt>
                <c:pt idx="4">
                  <c:v>13605744</c:v>
                </c:pt>
                <c:pt idx="7">
                  <c:v>15402792</c:v>
                </c:pt>
                <c:pt idx="8">
                  <c:v>27852339</c:v>
                </c:pt>
                <c:pt idx="9">
                  <c:v>14619172</c:v>
                </c:pt>
                <c:pt idx="10">
                  <c:v>27629460</c:v>
                </c:pt>
                <c:pt idx="11">
                  <c:v>14626390</c:v>
                </c:pt>
                <c:pt idx="14">
                  <c:v>15892604</c:v>
                </c:pt>
                <c:pt idx="15">
                  <c:v>12150909</c:v>
                </c:pt>
                <c:pt idx="16">
                  <c:v>15830405</c:v>
                </c:pt>
                <c:pt idx="17">
                  <c:v>10059622</c:v>
                </c:pt>
                <c:pt idx="18">
                  <c:v>10251186</c:v>
                </c:pt>
                <c:pt idx="21">
                  <c:v>11565349</c:v>
                </c:pt>
                <c:pt idx="22">
                  <c:v>310302</c:v>
                </c:pt>
                <c:pt idx="23">
                  <c:v>10866668</c:v>
                </c:pt>
                <c:pt idx="25">
                  <c:v>8919103</c:v>
                </c:pt>
                <c:pt idx="28">
                  <c:v>9086985</c:v>
                </c:pt>
                <c:pt idx="29">
                  <c:v>7586412</c:v>
                </c:pt>
              </c:numCache>
            </c:numRef>
          </c:val>
          <c:extLst>
            <c:ext xmlns:c16="http://schemas.microsoft.com/office/drawing/2014/chart" uri="{C3380CC4-5D6E-409C-BE32-E72D297353CC}">
              <c16:uniqueId val="{0000000F-2196-F441-B381-68A0867A5881}"/>
            </c:ext>
          </c:extLst>
        </c:ser>
        <c:ser>
          <c:idx val="1"/>
          <c:order val="6"/>
          <c:tx>
            <c:v>S. CAROLINA</c:v>
          </c:tx>
          <c:spPr>
            <a:solidFill>
              <a:srgbClr val="00B0F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Historic!$W$147:$W$176</c:f>
              <c:numCache>
                <c:formatCode>_(* #,##0_);_(* \(#,##0\);_(* "-"??_);_(@_)</c:formatCode>
                <c:ptCount val="30"/>
                <c:pt idx="0">
                  <c:v>204000</c:v>
                </c:pt>
                <c:pt idx="1">
                  <c:v>68000</c:v>
                </c:pt>
                <c:pt idx="2">
                  <c:v>204000</c:v>
                </c:pt>
                <c:pt idx="3">
                  <c:v>272000</c:v>
                </c:pt>
                <c:pt idx="4">
                  <c:v>204000</c:v>
                </c:pt>
                <c:pt idx="5">
                  <c:v>234000</c:v>
                </c:pt>
                <c:pt idx="16">
                  <c:v>201600</c:v>
                </c:pt>
                <c:pt idx="17">
                  <c:v>134400</c:v>
                </c:pt>
                <c:pt idx="21">
                  <c:v>560000</c:v>
                </c:pt>
                <c:pt idx="22">
                  <c:v>940800</c:v>
                </c:pt>
                <c:pt idx="23">
                  <c:v>156800</c:v>
                </c:pt>
                <c:pt idx="24">
                  <c:v>1604400</c:v>
                </c:pt>
                <c:pt idx="25">
                  <c:v>1590400</c:v>
                </c:pt>
                <c:pt idx="26">
                  <c:v>1232000</c:v>
                </c:pt>
                <c:pt idx="27">
                  <c:v>716800</c:v>
                </c:pt>
                <c:pt idx="28">
                  <c:v>1232000</c:v>
                </c:pt>
                <c:pt idx="29">
                  <c:v>1232000</c:v>
                </c:pt>
              </c:numCache>
            </c:numRef>
          </c:val>
          <c:extLst>
            <c:ext xmlns:c16="http://schemas.microsoft.com/office/drawing/2014/chart" uri="{C3380CC4-5D6E-409C-BE32-E72D297353CC}">
              <c16:uniqueId val="{00000003-08DA-5644-ACB9-ABB4A9CD794A}"/>
            </c:ext>
          </c:extLst>
        </c:ser>
        <c:ser>
          <c:idx val="3"/>
          <c:order val="7"/>
          <c:tx>
            <c:v>TEXAS</c:v>
          </c:tx>
          <c:spPr>
            <a:solidFill>
              <a:srgbClr val="7030A0"/>
            </a:solidFill>
            <a:ln w="25400">
              <a:noFill/>
            </a:ln>
            <a:effectLst/>
          </c:spPr>
          <c:cat>
            <c:strRef>
              <c:f>Historic!$A$147:$A$176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Historic!$X$147:$X$176</c:f>
              <c:numCache>
                <c:formatCode>_(* #,##0_);_(* \(#,##0\);_(* "-"??_);_(@_)</c:formatCode>
                <c:ptCount val="30"/>
                <c:pt idx="0">
                  <c:v>2920000</c:v>
                </c:pt>
                <c:pt idx="1">
                  <c:v>3760000</c:v>
                </c:pt>
                <c:pt idx="2">
                  <c:v>3640000</c:v>
                </c:pt>
                <c:pt idx="3">
                  <c:v>4280000</c:v>
                </c:pt>
                <c:pt idx="4">
                  <c:v>3668000</c:v>
                </c:pt>
                <c:pt idx="5">
                  <c:v>3920000</c:v>
                </c:pt>
                <c:pt idx="6">
                  <c:v>3160000</c:v>
                </c:pt>
                <c:pt idx="7">
                  <c:v>5600000</c:v>
                </c:pt>
                <c:pt idx="8">
                  <c:v>5200000</c:v>
                </c:pt>
                <c:pt idx="9">
                  <c:v>4920000</c:v>
                </c:pt>
                <c:pt idx="10">
                  <c:v>7440000</c:v>
                </c:pt>
                <c:pt idx="11">
                  <c:v>4920000</c:v>
                </c:pt>
                <c:pt idx="12">
                  <c:v>3520000</c:v>
                </c:pt>
                <c:pt idx="13">
                  <c:v>3000000</c:v>
                </c:pt>
                <c:pt idx="14">
                  <c:v>4560000</c:v>
                </c:pt>
                <c:pt idx="15">
                  <c:v>8000000</c:v>
                </c:pt>
                <c:pt idx="16">
                  <c:v>4280000</c:v>
                </c:pt>
                <c:pt idx="18">
                  <c:v>6480000</c:v>
                </c:pt>
                <c:pt idx="19">
                  <c:v>4920000</c:v>
                </c:pt>
                <c:pt idx="20">
                  <c:v>3840000</c:v>
                </c:pt>
                <c:pt idx="21">
                  <c:v>8200000</c:v>
                </c:pt>
                <c:pt idx="22">
                  <c:v>7320000</c:v>
                </c:pt>
                <c:pt idx="23">
                  <c:v>6520000</c:v>
                </c:pt>
                <c:pt idx="24">
                  <c:v>6280000</c:v>
                </c:pt>
                <c:pt idx="25">
                  <c:v>5880000</c:v>
                </c:pt>
                <c:pt idx="26">
                  <c:v>4320000</c:v>
                </c:pt>
                <c:pt idx="27">
                  <c:v>2940000</c:v>
                </c:pt>
                <c:pt idx="28">
                  <c:v>5440000</c:v>
                </c:pt>
                <c:pt idx="29">
                  <c:v>7200000</c:v>
                </c:pt>
              </c:numCache>
            </c:numRef>
          </c:val>
          <c:extLst>
            <c:ext xmlns:c16="http://schemas.microsoft.com/office/drawing/2014/chart" uri="{C3380CC4-5D6E-409C-BE32-E72D297353CC}">
              <c16:uniqueId val="{00000000-80BE-594A-BE49-FC9A1F8478B5}"/>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7.7755152780942902E-2"/>
          <c:y val="9.8446048670856462E-2"/>
          <c:w val="0.87512572465212435"/>
          <c:h val="3.3684305530131999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Historic!$CD$2:$CD$176</c:f>
              <c:strCache>
                <c:ptCount val="17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strCache>
            </c:strRef>
          </c:cat>
          <c:val>
            <c:numRef>
              <c:f>Historic!$DC$2:$DC$176</c:f>
              <c:numCache>
                <c:formatCode>#,##0;[Red]#,##0</c:formatCode>
                <c:ptCount val="175"/>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pt idx="126">
                  <c:v>7533358.799999997</c:v>
                </c:pt>
                <c:pt idx="127">
                  <c:v>-4874524</c:v>
                </c:pt>
                <c:pt idx="128">
                  <c:v>-958816.79999999702</c:v>
                </c:pt>
                <c:pt idx="129">
                  <c:v>-16504274</c:v>
                </c:pt>
                <c:pt idx="130">
                  <c:v>-23322249.800000001</c:v>
                </c:pt>
                <c:pt idx="131">
                  <c:v>-1808458.3999999985</c:v>
                </c:pt>
                <c:pt idx="132">
                  <c:v>1891180.4000000022</c:v>
                </c:pt>
                <c:pt idx="133">
                  <c:v>11938027.200000003</c:v>
                </c:pt>
                <c:pt idx="134">
                  <c:v>-9159954</c:v>
                </c:pt>
                <c:pt idx="135">
                  <c:v>2537348.8000000007</c:v>
                </c:pt>
                <c:pt idx="136">
                  <c:v>-21816236.599999994</c:v>
                </c:pt>
                <c:pt idx="137">
                  <c:v>-23141211.200000003</c:v>
                </c:pt>
                <c:pt idx="138">
                  <c:v>5261979.3999999985</c:v>
                </c:pt>
                <c:pt idx="139">
                  <c:v>5784048.200000003</c:v>
                </c:pt>
                <c:pt idx="140">
                  <c:v>16045882.600000001</c:v>
                </c:pt>
                <c:pt idx="141">
                  <c:v>3958674</c:v>
                </c:pt>
                <c:pt idx="142">
                  <c:v>1808345</c:v>
                </c:pt>
                <c:pt idx="143">
                  <c:v>-20993754</c:v>
                </c:pt>
                <c:pt idx="144">
                  <c:v>-21114914.200000003</c:v>
                </c:pt>
                <c:pt idx="145">
                  <c:v>-20462476.800000001</c:v>
                </c:pt>
                <c:pt idx="146">
                  <c:v>20258082.600000001</c:v>
                </c:pt>
                <c:pt idx="147">
                  <c:v>-2274721</c:v>
                </c:pt>
                <c:pt idx="148">
                  <c:v>6887701</c:v>
                </c:pt>
                <c:pt idx="149">
                  <c:v>13518429.399999999</c:v>
                </c:pt>
                <c:pt idx="150">
                  <c:v>-23982310</c:v>
                </c:pt>
                <c:pt idx="151">
                  <c:v>-31380067.799999997</c:v>
                </c:pt>
                <c:pt idx="152">
                  <c:v>-2145361.799999997</c:v>
                </c:pt>
                <c:pt idx="153">
                  <c:v>9305108</c:v>
                </c:pt>
                <c:pt idx="154">
                  <c:v>-4447673</c:v>
                </c:pt>
                <c:pt idx="155">
                  <c:v>14519879.799999997</c:v>
                </c:pt>
                <c:pt idx="156">
                  <c:v>-1218586.3999999985</c:v>
                </c:pt>
                <c:pt idx="157">
                  <c:v>-13102537.399999999</c:v>
                </c:pt>
                <c:pt idx="158">
                  <c:v>-23413335.600000001</c:v>
                </c:pt>
                <c:pt idx="159">
                  <c:v>3468511.799999997</c:v>
                </c:pt>
                <c:pt idx="160">
                  <c:v>-3544823.6000000015</c:v>
                </c:pt>
                <c:pt idx="161">
                  <c:v>2298680.200000003</c:v>
                </c:pt>
                <c:pt idx="162">
                  <c:v>-3955830.6000000015</c:v>
                </c:pt>
                <c:pt idx="163">
                  <c:v>-6791984.3999999985</c:v>
                </c:pt>
                <c:pt idx="164">
                  <c:v>-18205232.799999997</c:v>
                </c:pt>
                <c:pt idx="165">
                  <c:v>-27471288.200000003</c:v>
                </c:pt>
                <c:pt idx="166">
                  <c:v>-2597266.6000000015</c:v>
                </c:pt>
                <c:pt idx="167">
                  <c:v>-14076546.399999999</c:v>
                </c:pt>
                <c:pt idx="168">
                  <c:v>2166667.3999999985</c:v>
                </c:pt>
                <c:pt idx="169">
                  <c:v>-4207671.6000000015</c:v>
                </c:pt>
                <c:pt idx="170">
                  <c:v>338833</c:v>
                </c:pt>
                <c:pt idx="171">
                  <c:v>-10354218.799999997</c:v>
                </c:pt>
                <c:pt idx="172">
                  <c:v>-32958064.200000003</c:v>
                </c:pt>
                <c:pt idx="173">
                  <c:v>-4599764.3999999985</c:v>
                </c:pt>
                <c:pt idx="174">
                  <c:v>-9345537.200000003</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Historic!$CD$2:$CD$176</c:f>
              <c:strCache>
                <c:ptCount val="17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strCache>
            </c:strRef>
          </c:cat>
          <c:val>
            <c:numRef>
              <c:f>Historic!$DD$2:$DD$176</c:f>
              <c:numCache>
                <c:formatCode>#,##0;[Red]#,##0</c:formatCode>
                <c:ptCount val="175"/>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pt idx="126">
                  <c:v>40037320.000000015</c:v>
                </c:pt>
                <c:pt idx="127">
                  <c:v>35162796.000000015</c:v>
                </c:pt>
                <c:pt idx="128">
                  <c:v>34203979.200000018</c:v>
                </c:pt>
                <c:pt idx="129">
                  <c:v>17699705.200000018</c:v>
                </c:pt>
                <c:pt idx="130">
                  <c:v>-5622544.5999999829</c:v>
                </c:pt>
                <c:pt idx="131">
                  <c:v>-7431002.9999999814</c:v>
                </c:pt>
                <c:pt idx="132">
                  <c:v>-5539822.5999999791</c:v>
                </c:pt>
                <c:pt idx="133">
                  <c:v>6398204.6000000238</c:v>
                </c:pt>
                <c:pt idx="134">
                  <c:v>-2761749.3999999762</c:v>
                </c:pt>
                <c:pt idx="135">
                  <c:v>-224400.59999997541</c:v>
                </c:pt>
                <c:pt idx="136">
                  <c:v>-22040637.199999969</c:v>
                </c:pt>
                <c:pt idx="137">
                  <c:v>-45181848.399999976</c:v>
                </c:pt>
                <c:pt idx="138">
                  <c:v>-39919868.999999978</c:v>
                </c:pt>
                <c:pt idx="139">
                  <c:v>-34135820.799999975</c:v>
                </c:pt>
                <c:pt idx="140">
                  <c:v>-18089938.199999973</c:v>
                </c:pt>
                <c:pt idx="141">
                  <c:v>-14131264.199999973</c:v>
                </c:pt>
                <c:pt idx="142">
                  <c:v>-12322919.199999973</c:v>
                </c:pt>
                <c:pt idx="143">
                  <c:v>-33316673.199999973</c:v>
                </c:pt>
                <c:pt idx="144">
                  <c:v>-54431587.399999976</c:v>
                </c:pt>
                <c:pt idx="145">
                  <c:v>-74894064.199999973</c:v>
                </c:pt>
                <c:pt idx="146">
                  <c:v>-54635981.599999972</c:v>
                </c:pt>
                <c:pt idx="147">
                  <c:v>-56910702.599999972</c:v>
                </c:pt>
                <c:pt idx="148">
                  <c:v>-50023001.599999972</c:v>
                </c:pt>
                <c:pt idx="149">
                  <c:v>-36504572.199999973</c:v>
                </c:pt>
                <c:pt idx="150">
                  <c:v>-60486882.199999973</c:v>
                </c:pt>
                <c:pt idx="151">
                  <c:v>-91866949.99999997</c:v>
                </c:pt>
                <c:pt idx="152">
                  <c:v>-94012311.799999967</c:v>
                </c:pt>
                <c:pt idx="153">
                  <c:v>-84707203.799999967</c:v>
                </c:pt>
                <c:pt idx="154">
                  <c:v>-89154876.799999967</c:v>
                </c:pt>
                <c:pt idx="155">
                  <c:v>-74634996.99999997</c:v>
                </c:pt>
                <c:pt idx="156">
                  <c:v>-75853583.399999976</c:v>
                </c:pt>
                <c:pt idx="157">
                  <c:v>-88956120.799999982</c:v>
                </c:pt>
                <c:pt idx="158">
                  <c:v>-112369456.39999998</c:v>
                </c:pt>
                <c:pt idx="159">
                  <c:v>-108900944.59999998</c:v>
                </c:pt>
                <c:pt idx="160">
                  <c:v>-112445768.19999999</c:v>
                </c:pt>
                <c:pt idx="161">
                  <c:v>-110147087.99999999</c:v>
                </c:pt>
                <c:pt idx="162">
                  <c:v>-114102918.59999999</c:v>
                </c:pt>
                <c:pt idx="163">
                  <c:v>-120894903</c:v>
                </c:pt>
                <c:pt idx="164">
                  <c:v>-139100135.80000001</c:v>
                </c:pt>
                <c:pt idx="165">
                  <c:v>-166571424</c:v>
                </c:pt>
                <c:pt idx="166">
                  <c:v>-169168690.59999999</c:v>
                </c:pt>
                <c:pt idx="167">
                  <c:v>-183245237</c:v>
                </c:pt>
                <c:pt idx="168">
                  <c:v>-181078569.59999999</c:v>
                </c:pt>
                <c:pt idx="169">
                  <c:v>-185286241.19999999</c:v>
                </c:pt>
                <c:pt idx="170">
                  <c:v>-184947408.19999999</c:v>
                </c:pt>
                <c:pt idx="171">
                  <c:v>-195301627</c:v>
                </c:pt>
                <c:pt idx="172">
                  <c:v>-228259691.19999999</c:v>
                </c:pt>
                <c:pt idx="173">
                  <c:v>-232859455.59999999</c:v>
                </c:pt>
                <c:pt idx="174">
                  <c:v>-242204992.80000001</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4"/>
        <c:minorUnit val="7"/>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250000000"/>
          <c:min val="-2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5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6"/>
          <c:order val="0"/>
          <c:tx>
            <c:v>ARIZONA</c:v>
          </c:tx>
          <c:spPr>
            <a:solidFill>
              <a:srgbClr val="C00000">
                <a:alpha val="50000"/>
              </a:srgbClr>
            </a:solidFill>
            <a:ln w="12700">
              <a:solidFill>
                <a:srgbClr val="C0000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Historic!$CF$147:$CF$176</c:f>
              <c:numCache>
                <c:formatCode>#,##0;[Red]#,##0</c:formatCode>
                <c:ptCount val="30"/>
                <c:pt idx="0">
                  <c:v>-842920</c:v>
                </c:pt>
                <c:pt idx="1">
                  <c:v>-939273</c:v>
                </c:pt>
                <c:pt idx="2">
                  <c:v>-213988</c:v>
                </c:pt>
                <c:pt idx="3">
                  <c:v>-1204052</c:v>
                </c:pt>
                <c:pt idx="4">
                  <c:v>-377365.39999999991</c:v>
                </c:pt>
                <c:pt idx="5">
                  <c:v>-490963</c:v>
                </c:pt>
                <c:pt idx="6">
                  <c:v>-1755700</c:v>
                </c:pt>
                <c:pt idx="7">
                  <c:v>-1004514</c:v>
                </c:pt>
                <c:pt idx="8">
                  <c:v>-3308769</c:v>
                </c:pt>
                <c:pt idx="9">
                  <c:v>-1941767</c:v>
                </c:pt>
                <c:pt idx="10">
                  <c:v>-1077464</c:v>
                </c:pt>
                <c:pt idx="11">
                  <c:v>-1929326</c:v>
                </c:pt>
                <c:pt idx="12">
                  <c:v>-810095</c:v>
                </c:pt>
                <c:pt idx="13">
                  <c:v>-3282546</c:v>
                </c:pt>
                <c:pt idx="14">
                  <c:v>302839</c:v>
                </c:pt>
                <c:pt idx="15">
                  <c:v>-2272879</c:v>
                </c:pt>
                <c:pt idx="16">
                  <c:v>884080</c:v>
                </c:pt>
                <c:pt idx="17">
                  <c:v>3182208</c:v>
                </c:pt>
                <c:pt idx="18">
                  <c:v>-53160</c:v>
                </c:pt>
                <c:pt idx="19">
                  <c:v>2167628</c:v>
                </c:pt>
                <c:pt idx="20">
                  <c:v>-4366169</c:v>
                </c:pt>
                <c:pt idx="21">
                  <c:v>-327780</c:v>
                </c:pt>
                <c:pt idx="22">
                  <c:v>-155372</c:v>
                </c:pt>
                <c:pt idx="23">
                  <c:v>-617414</c:v>
                </c:pt>
                <c:pt idx="24">
                  <c:v>3253345</c:v>
                </c:pt>
                <c:pt idx="25">
                  <c:v>702514</c:v>
                </c:pt>
                <c:pt idx="26">
                  <c:v>3173372</c:v>
                </c:pt>
                <c:pt idx="27">
                  <c:v>-4900108</c:v>
                </c:pt>
                <c:pt idx="28">
                  <c:v>3434262</c:v>
                </c:pt>
                <c:pt idx="29">
                  <c:v>1477415</c:v>
                </c:pt>
              </c:numCache>
            </c:numRef>
          </c:val>
          <c:extLst>
            <c:ext xmlns:c16="http://schemas.microsoft.com/office/drawing/2014/chart" uri="{C3380CC4-5D6E-409C-BE32-E72D297353CC}">
              <c16:uniqueId val="{00000000-8A57-DC4E-ADCE-C6A26476A4F6}"/>
            </c:ext>
          </c:extLst>
        </c:ser>
        <c:ser>
          <c:idx val="8"/>
          <c:order val="1"/>
          <c:tx>
            <c:v>CALIFORNIA</c:v>
          </c:tx>
          <c:spPr>
            <a:solidFill>
              <a:srgbClr val="FF0000">
                <a:alpha val="50000"/>
              </a:srgbClr>
            </a:solidFill>
            <a:ln w="12700">
              <a:solidFill>
                <a:srgbClr val="FF000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Historic!$CH$147:$CH$176</c:f>
              <c:numCache>
                <c:formatCode>#,##0;[Red]#,##0</c:formatCode>
                <c:ptCount val="30"/>
                <c:pt idx="0">
                  <c:v>-524000</c:v>
                </c:pt>
                <c:pt idx="1">
                  <c:v>-567600</c:v>
                </c:pt>
                <c:pt idx="2">
                  <c:v>-620000</c:v>
                </c:pt>
                <c:pt idx="3">
                  <c:v>-224000</c:v>
                </c:pt>
                <c:pt idx="4">
                  <c:v>-296000</c:v>
                </c:pt>
                <c:pt idx="5">
                  <c:v>-344270</c:v>
                </c:pt>
                <c:pt idx="6">
                  <c:v>-675500</c:v>
                </c:pt>
                <c:pt idx="7">
                  <c:v>-890120</c:v>
                </c:pt>
                <c:pt idx="8">
                  <c:v>109102</c:v>
                </c:pt>
                <c:pt idx="9">
                  <c:v>-741500</c:v>
                </c:pt>
                <c:pt idx="10">
                  <c:v>-432630</c:v>
                </c:pt>
                <c:pt idx="11">
                  <c:v>-396835</c:v>
                </c:pt>
                <c:pt idx="12">
                  <c:v>-586335</c:v>
                </c:pt>
                <c:pt idx="13">
                  <c:v>-1122905</c:v>
                </c:pt>
                <c:pt idx="14">
                  <c:v>-1132070</c:v>
                </c:pt>
                <c:pt idx="15">
                  <c:v>-1845750</c:v>
                </c:pt>
                <c:pt idx="16">
                  <c:v>621400</c:v>
                </c:pt>
                <c:pt idx="17">
                  <c:v>-1301542</c:v>
                </c:pt>
                <c:pt idx="18">
                  <c:v>3034041</c:v>
                </c:pt>
                <c:pt idx="19">
                  <c:v>-2261890</c:v>
                </c:pt>
                <c:pt idx="20">
                  <c:v>-2333640</c:v>
                </c:pt>
                <c:pt idx="21">
                  <c:v>1471455</c:v>
                </c:pt>
                <c:pt idx="22">
                  <c:v>1188455</c:v>
                </c:pt>
                <c:pt idx="23">
                  <c:v>2585425</c:v>
                </c:pt>
                <c:pt idx="24">
                  <c:v>2115425</c:v>
                </c:pt>
                <c:pt idx="25">
                  <c:v>157045</c:v>
                </c:pt>
                <c:pt idx="26">
                  <c:v>-93570</c:v>
                </c:pt>
                <c:pt idx="27">
                  <c:v>-3576047</c:v>
                </c:pt>
                <c:pt idx="28">
                  <c:v>562970</c:v>
                </c:pt>
                <c:pt idx="29">
                  <c:v>-433434</c:v>
                </c:pt>
              </c:numCache>
            </c:numRef>
          </c:val>
          <c:extLst>
            <c:ext xmlns:c16="http://schemas.microsoft.com/office/drawing/2014/chart" uri="{C3380CC4-5D6E-409C-BE32-E72D297353CC}">
              <c16:uniqueId val="{00000001-8A57-DC4E-ADCE-C6A26476A4F6}"/>
            </c:ext>
          </c:extLst>
        </c:ser>
        <c:ser>
          <c:idx val="7"/>
          <c:order val="2"/>
          <c:tx>
            <c:v>DOM. REP.</c:v>
          </c:tx>
          <c:spPr>
            <a:solidFill>
              <a:srgbClr val="FFC000">
                <a:alpha val="50000"/>
              </a:srgbClr>
            </a:solidFill>
            <a:ln w="12700">
              <a:solidFill>
                <a:srgbClr val="FFC00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Historic!$CL$147:$CL$176</c:f>
              <c:numCache>
                <c:formatCode>#,##0;[Red]#,##0</c:formatCode>
                <c:ptCount val="30"/>
                <c:pt idx="0">
                  <c:v>0</c:v>
                </c:pt>
                <c:pt idx="1">
                  <c:v>-2024.1999999999998</c:v>
                </c:pt>
                <c:pt idx="2">
                  <c:v>-630.40000000000009</c:v>
                </c:pt>
                <c:pt idx="3">
                  <c:v>-2864.4</c:v>
                </c:pt>
                <c:pt idx="4">
                  <c:v>23929.200000000001</c:v>
                </c:pt>
                <c:pt idx="5">
                  <c:v>0</c:v>
                </c:pt>
                <c:pt idx="6">
                  <c:v>-4057.6</c:v>
                </c:pt>
                <c:pt idx="7">
                  <c:v>0</c:v>
                </c:pt>
                <c:pt idx="8">
                  <c:v>0</c:v>
                </c:pt>
                <c:pt idx="9">
                  <c:v>-972.4</c:v>
                </c:pt>
                <c:pt idx="10">
                  <c:v>7280</c:v>
                </c:pt>
                <c:pt idx="11">
                  <c:v>0</c:v>
                </c:pt>
                <c:pt idx="12">
                  <c:v>-2384.4</c:v>
                </c:pt>
                <c:pt idx="13">
                  <c:v>-346.2</c:v>
                </c:pt>
                <c:pt idx="14">
                  <c:v>-2994.2</c:v>
                </c:pt>
                <c:pt idx="15">
                  <c:v>0</c:v>
                </c:pt>
                <c:pt idx="16">
                  <c:v>1863</c:v>
                </c:pt>
                <c:pt idx="17">
                  <c:v>-4194</c:v>
                </c:pt>
                <c:pt idx="18">
                  <c:v>7404</c:v>
                </c:pt>
                <c:pt idx="19">
                  <c:v>0</c:v>
                </c:pt>
                <c:pt idx="20">
                  <c:v>0</c:v>
                </c:pt>
                <c:pt idx="21">
                  <c:v>-1874.4</c:v>
                </c:pt>
                <c:pt idx="22">
                  <c:v>0</c:v>
                </c:pt>
                <c:pt idx="23">
                  <c:v>3036</c:v>
                </c:pt>
                <c:pt idx="24">
                  <c:v>0</c:v>
                </c:pt>
                <c:pt idx="25">
                  <c:v>-325.60000000000002</c:v>
                </c:pt>
                <c:pt idx="26">
                  <c:v>-3665.2</c:v>
                </c:pt>
                <c:pt idx="27">
                  <c:v>-3709.6</c:v>
                </c:pt>
                <c:pt idx="28">
                  <c:v>4030.4</c:v>
                </c:pt>
                <c:pt idx="29">
                  <c:v>0</c:v>
                </c:pt>
              </c:numCache>
            </c:numRef>
          </c:val>
          <c:extLst>
            <c:ext xmlns:c16="http://schemas.microsoft.com/office/drawing/2014/chart" uri="{C3380CC4-5D6E-409C-BE32-E72D297353CC}">
              <c16:uniqueId val="{00000000-584A-8249-B722-1BEC7EC361DD}"/>
            </c:ext>
          </c:extLst>
        </c:ser>
        <c:ser>
          <c:idx val="4"/>
          <c:order val="3"/>
          <c:tx>
            <c:v>FLORIDA</c:v>
          </c:tx>
          <c:spPr>
            <a:solidFill>
              <a:srgbClr val="FFFF00">
                <a:alpha val="50000"/>
              </a:srgbClr>
            </a:solidFill>
            <a:ln w="12700">
              <a:solidFill>
                <a:srgbClr val="FFFF0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Historic!$CM$147:$CM$176</c:f>
              <c:numCache>
                <c:formatCode>#,##0;[Red]#,##0</c:formatCode>
                <c:ptCount val="30"/>
                <c:pt idx="0">
                  <c:v>-8745200</c:v>
                </c:pt>
                <c:pt idx="1">
                  <c:v>1628875</c:v>
                </c:pt>
                <c:pt idx="2">
                  <c:v>-6848175</c:v>
                </c:pt>
                <c:pt idx="3">
                  <c:v>-5381775</c:v>
                </c:pt>
                <c:pt idx="4">
                  <c:v>12800125</c:v>
                </c:pt>
                <c:pt idx="5">
                  <c:v>-14269600</c:v>
                </c:pt>
                <c:pt idx="6">
                  <c:v>-17057600</c:v>
                </c:pt>
                <c:pt idx="7">
                  <c:v>-7954250</c:v>
                </c:pt>
                <c:pt idx="8">
                  <c:v>-6384100</c:v>
                </c:pt>
                <c:pt idx="9">
                  <c:v>-6138950</c:v>
                </c:pt>
                <c:pt idx="10">
                  <c:v>-5298150</c:v>
                </c:pt>
                <c:pt idx="11">
                  <c:v>-3900950</c:v>
                </c:pt>
                <c:pt idx="12">
                  <c:v>-4025850</c:v>
                </c:pt>
                <c:pt idx="13">
                  <c:v>-7401900</c:v>
                </c:pt>
                <c:pt idx="14">
                  <c:v>-6134250</c:v>
                </c:pt>
                <c:pt idx="15">
                  <c:v>-7977450</c:v>
                </c:pt>
                <c:pt idx="16">
                  <c:v>-9626275</c:v>
                </c:pt>
                <c:pt idx="17">
                  <c:v>-4782650</c:v>
                </c:pt>
                <c:pt idx="18">
                  <c:v>-8210000</c:v>
                </c:pt>
                <c:pt idx="19">
                  <c:v>-7090400</c:v>
                </c:pt>
                <c:pt idx="20">
                  <c:v>-7425600</c:v>
                </c:pt>
                <c:pt idx="21">
                  <c:v>-5128000</c:v>
                </c:pt>
                <c:pt idx="22">
                  <c:v>-3532800</c:v>
                </c:pt>
                <c:pt idx="23">
                  <c:v>-241600</c:v>
                </c:pt>
                <c:pt idx="24">
                  <c:v>-2212000</c:v>
                </c:pt>
                <c:pt idx="25">
                  <c:v>-1028000</c:v>
                </c:pt>
                <c:pt idx="26">
                  <c:v>-3587200</c:v>
                </c:pt>
                <c:pt idx="27">
                  <c:v>-2604800</c:v>
                </c:pt>
                <c:pt idx="28">
                  <c:v>-2502400</c:v>
                </c:pt>
                <c:pt idx="29">
                  <c:v>-2603200</c:v>
                </c:pt>
              </c:numCache>
            </c:numRef>
          </c:val>
          <c:extLst>
            <c:ext xmlns:c16="http://schemas.microsoft.com/office/drawing/2014/chart" uri="{C3380CC4-5D6E-409C-BE32-E72D297353CC}">
              <c16:uniqueId val="{00000000-F2FB-7B41-88A6-436020068AF7}"/>
            </c:ext>
          </c:extLst>
        </c:ser>
        <c:ser>
          <c:idx val="9"/>
          <c:order val="4"/>
          <c:tx>
            <c:v>GEORGIA</c:v>
          </c:tx>
          <c:spPr>
            <a:solidFill>
              <a:srgbClr val="92D050">
                <a:alpha val="50000"/>
              </a:srgbClr>
            </a:solidFill>
            <a:ln w="12700">
              <a:solidFill>
                <a:srgbClr val="92D05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Historic!$CN$147:$CN$176</c:f>
              <c:numCache>
                <c:formatCode>#,##0;[Red]#,##0</c:formatCode>
                <c:ptCount val="30"/>
                <c:pt idx="0">
                  <c:v>0</c:v>
                </c:pt>
                <c:pt idx="1">
                  <c:v>0</c:v>
                </c:pt>
                <c:pt idx="2">
                  <c:v>0</c:v>
                </c:pt>
                <c:pt idx="3">
                  <c:v>0</c:v>
                </c:pt>
                <c:pt idx="4">
                  <c:v>0</c:v>
                </c:pt>
                <c:pt idx="5">
                  <c:v>-29280</c:v>
                </c:pt>
                <c:pt idx="6">
                  <c:v>56960</c:v>
                </c:pt>
                <c:pt idx="7">
                  <c:v>142400</c:v>
                </c:pt>
                <c:pt idx="8">
                  <c:v>201600</c:v>
                </c:pt>
                <c:pt idx="9">
                  <c:v>-23600</c:v>
                </c:pt>
                <c:pt idx="10">
                  <c:v>1023375</c:v>
                </c:pt>
                <c:pt idx="11">
                  <c:v>2042625</c:v>
                </c:pt>
                <c:pt idx="12">
                  <c:v>2784400</c:v>
                </c:pt>
                <c:pt idx="13">
                  <c:v>471700</c:v>
                </c:pt>
                <c:pt idx="14">
                  <c:v>2725525</c:v>
                </c:pt>
                <c:pt idx="15">
                  <c:v>2158770</c:v>
                </c:pt>
                <c:pt idx="16">
                  <c:v>2740455</c:v>
                </c:pt>
                <c:pt idx="17">
                  <c:v>2283915</c:v>
                </c:pt>
                <c:pt idx="18">
                  <c:v>-7180010</c:v>
                </c:pt>
                <c:pt idx="19">
                  <c:v>-3046835</c:v>
                </c:pt>
                <c:pt idx="20">
                  <c:v>-5608365</c:v>
                </c:pt>
                <c:pt idx="21">
                  <c:v>-7267420</c:v>
                </c:pt>
                <c:pt idx="22">
                  <c:v>-8206925</c:v>
                </c:pt>
                <c:pt idx="23">
                  <c:v>-6669950</c:v>
                </c:pt>
                <c:pt idx="24">
                  <c:v>-7384150</c:v>
                </c:pt>
                <c:pt idx="25">
                  <c:v>-5650150</c:v>
                </c:pt>
                <c:pt idx="26">
                  <c:v>-5385450</c:v>
                </c:pt>
                <c:pt idx="27">
                  <c:v>-12866950</c:v>
                </c:pt>
                <c:pt idx="28">
                  <c:v>-10126000</c:v>
                </c:pt>
                <c:pt idx="29">
                  <c:v>-12367975</c:v>
                </c:pt>
              </c:numCache>
            </c:numRef>
          </c:val>
          <c:extLst>
            <c:ext xmlns:c16="http://schemas.microsoft.com/office/drawing/2014/chart" uri="{C3380CC4-5D6E-409C-BE32-E72D297353CC}">
              <c16:uniqueId val="{00000000-267D-0340-89AC-01F13BB4C189}"/>
            </c:ext>
          </c:extLst>
        </c:ser>
        <c:ser>
          <c:idx val="14"/>
          <c:order val="5"/>
          <c:tx>
            <c:strRef>
              <c:f>Historic!$CS$1</c:f>
              <c:strCache>
                <c:ptCount val="1"/>
                <c:pt idx="0">
                  <c:v>MEXICO</c:v>
                </c:pt>
              </c:strCache>
            </c:strRef>
          </c:tx>
          <c:spPr>
            <a:solidFill>
              <a:srgbClr val="00B050">
                <a:alpha val="50000"/>
              </a:srgbClr>
            </a:solidFill>
            <a:ln w="12700">
              <a:solidFill>
                <a:srgbClr val="00B05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Historic!$CS$147:$CS$176</c:f>
              <c:numCache>
                <c:formatCode>#,##0;[Red]#,##0</c:formatCode>
                <c:ptCount val="30"/>
                <c:pt idx="0">
                  <c:v>-9411104.8000000007</c:v>
                </c:pt>
                <c:pt idx="1">
                  <c:v>21048798.800000001</c:v>
                </c:pt>
                <c:pt idx="2">
                  <c:v>5961682</c:v>
                </c:pt>
                <c:pt idx="3">
                  <c:v>13338734.6</c:v>
                </c:pt>
                <c:pt idx="4">
                  <c:v>1631210.5999999996</c:v>
                </c:pt>
                <c:pt idx="5">
                  <c:v>-8363367.7999999998</c:v>
                </c:pt>
                <c:pt idx="6">
                  <c:v>-10188071.199999999</c:v>
                </c:pt>
                <c:pt idx="7">
                  <c:v>6607965.5999999996</c:v>
                </c:pt>
                <c:pt idx="8">
                  <c:v>18512817</c:v>
                </c:pt>
                <c:pt idx="9">
                  <c:v>4547352.4000000004</c:v>
                </c:pt>
                <c:pt idx="10">
                  <c:v>17655905.800000001</c:v>
                </c:pt>
                <c:pt idx="11">
                  <c:v>2666209.5999999996</c:v>
                </c:pt>
                <c:pt idx="12">
                  <c:v>-8540413</c:v>
                </c:pt>
                <c:pt idx="13">
                  <c:v>-9731881.4000000004</c:v>
                </c:pt>
                <c:pt idx="14">
                  <c:v>8544513.1999999993</c:v>
                </c:pt>
                <c:pt idx="15">
                  <c:v>3962227.4000000004</c:v>
                </c:pt>
                <c:pt idx="16">
                  <c:v>8638605.1999999993</c:v>
                </c:pt>
                <c:pt idx="17">
                  <c:v>1698331.4000000004</c:v>
                </c:pt>
                <c:pt idx="18">
                  <c:v>4318242.4000000004</c:v>
                </c:pt>
                <c:pt idx="19">
                  <c:v>-6605630.7999999998</c:v>
                </c:pt>
                <c:pt idx="20">
                  <c:v>-5609570.5999999996</c:v>
                </c:pt>
                <c:pt idx="21">
                  <c:v>6939472.7999999998</c:v>
                </c:pt>
                <c:pt idx="22">
                  <c:v>-4631920.4000000004</c:v>
                </c:pt>
                <c:pt idx="23">
                  <c:v>7180535.4000000004</c:v>
                </c:pt>
                <c:pt idx="24">
                  <c:v>-1618631.6</c:v>
                </c:pt>
                <c:pt idx="25">
                  <c:v>3415495</c:v>
                </c:pt>
                <c:pt idx="26">
                  <c:v>-3850200</c:v>
                </c:pt>
                <c:pt idx="27">
                  <c:v>-4342425.5999999996</c:v>
                </c:pt>
                <c:pt idx="28">
                  <c:v>5299706.2</c:v>
                </c:pt>
                <c:pt idx="29">
                  <c:v>4750355.8</c:v>
                </c:pt>
              </c:numCache>
            </c:numRef>
          </c:val>
          <c:extLst>
            <c:ext xmlns:c16="http://schemas.microsoft.com/office/drawing/2014/chart" uri="{C3380CC4-5D6E-409C-BE32-E72D297353CC}">
              <c16:uniqueId val="{00000009-CB8B-EF45-9BBF-95BCB498B5EA}"/>
            </c:ext>
          </c:extLst>
        </c:ser>
        <c:ser>
          <c:idx val="0"/>
          <c:order val="6"/>
          <c:tx>
            <c:v>N. CAROLINA</c:v>
          </c:tx>
          <c:spPr>
            <a:solidFill>
              <a:srgbClr val="00B0F0">
                <a:alpha val="50000"/>
              </a:srgbClr>
            </a:solidFill>
            <a:ln w="12700">
              <a:solidFill>
                <a:srgbClr val="0070C0"/>
              </a:solidFill>
            </a:ln>
            <a:effectLst/>
          </c:spPr>
          <c:val>
            <c:numRef>
              <c:f>Historic!$CW$147:$CW$176</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-16000</c:v>
                </c:pt>
                <c:pt idx="26">
                  <c:v>-24000</c:v>
                </c:pt>
                <c:pt idx="27">
                  <c:v>-80000</c:v>
                </c:pt>
                <c:pt idx="28">
                  <c:v>-96000</c:v>
                </c:pt>
                <c:pt idx="29">
                  <c:v>-104000</c:v>
                </c:pt>
              </c:numCache>
            </c:numRef>
          </c:val>
          <c:extLst>
            <c:ext xmlns:c16="http://schemas.microsoft.com/office/drawing/2014/chart" uri="{C3380CC4-5D6E-409C-BE32-E72D297353CC}">
              <c16:uniqueId val="{00000000-B5A3-6744-8E1D-1C19CCA80CB2}"/>
            </c:ext>
          </c:extLst>
        </c:ser>
        <c:ser>
          <c:idx val="2"/>
          <c:order val="7"/>
          <c:tx>
            <c:v>S. CAROLINA</c:v>
          </c:tx>
          <c:spPr>
            <a:solidFill>
              <a:srgbClr val="002060">
                <a:alpha val="50000"/>
              </a:srgbClr>
            </a:solidFill>
            <a:ln w="12700">
              <a:solidFill>
                <a:srgbClr val="00206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Historic!$CZ$147:$CZ$176</c:f>
              <c:numCache>
                <c:formatCode>#,##0;[Red]#,##0</c:formatCode>
                <c:ptCount val="30"/>
                <c:pt idx="0">
                  <c:v>188000</c:v>
                </c:pt>
                <c:pt idx="1">
                  <c:v>44000</c:v>
                </c:pt>
                <c:pt idx="2">
                  <c:v>180000</c:v>
                </c:pt>
                <c:pt idx="3">
                  <c:v>248000</c:v>
                </c:pt>
                <c:pt idx="4">
                  <c:v>156000</c:v>
                </c:pt>
                <c:pt idx="5">
                  <c:v>202000</c:v>
                </c:pt>
                <c:pt idx="6">
                  <c:v>-56000</c:v>
                </c:pt>
                <c:pt idx="7">
                  <c:v>-88000</c:v>
                </c:pt>
                <c:pt idx="8">
                  <c:v>-128000</c:v>
                </c:pt>
                <c:pt idx="9">
                  <c:v>-152000</c:v>
                </c:pt>
                <c:pt idx="10">
                  <c:v>-128000</c:v>
                </c:pt>
                <c:pt idx="11">
                  <c:v>-200000</c:v>
                </c:pt>
                <c:pt idx="12">
                  <c:v>-320000</c:v>
                </c:pt>
                <c:pt idx="13">
                  <c:v>-352000</c:v>
                </c:pt>
                <c:pt idx="14">
                  <c:v>-392000</c:v>
                </c:pt>
                <c:pt idx="15">
                  <c:v>-512000</c:v>
                </c:pt>
                <c:pt idx="16">
                  <c:v>-414400</c:v>
                </c:pt>
                <c:pt idx="17">
                  <c:v>-369600</c:v>
                </c:pt>
                <c:pt idx="18">
                  <c:v>-624000</c:v>
                </c:pt>
                <c:pt idx="19">
                  <c:v>-688000</c:v>
                </c:pt>
                <c:pt idx="20">
                  <c:v>-688000</c:v>
                </c:pt>
                <c:pt idx="21">
                  <c:v>-464000</c:v>
                </c:pt>
                <c:pt idx="22">
                  <c:v>-195200</c:v>
                </c:pt>
                <c:pt idx="23">
                  <c:v>-1611200</c:v>
                </c:pt>
                <c:pt idx="24">
                  <c:v>204400</c:v>
                </c:pt>
                <c:pt idx="25">
                  <c:v>-1600</c:v>
                </c:pt>
                <c:pt idx="26">
                  <c:v>-552000</c:v>
                </c:pt>
                <c:pt idx="27">
                  <c:v>-1755200</c:v>
                </c:pt>
                <c:pt idx="28">
                  <c:v>-1424000</c:v>
                </c:pt>
                <c:pt idx="29">
                  <c:v>-1800000</c:v>
                </c:pt>
              </c:numCache>
            </c:numRef>
          </c:val>
          <c:extLst>
            <c:ext xmlns:c16="http://schemas.microsoft.com/office/drawing/2014/chart" uri="{C3380CC4-5D6E-409C-BE32-E72D297353CC}">
              <c16:uniqueId val="{00000000-92E7-244B-A159-23BA8BE1473E}"/>
            </c:ext>
          </c:extLst>
        </c:ser>
        <c:ser>
          <c:idx val="1"/>
          <c:order val="8"/>
          <c:tx>
            <c:v>TEXAS</c:v>
          </c:tx>
          <c:spPr>
            <a:solidFill>
              <a:srgbClr val="7030A0">
                <a:alpha val="50000"/>
              </a:srgbClr>
            </a:solidFill>
            <a:ln w="12700">
              <a:solidFill>
                <a:srgbClr val="7030A0"/>
              </a:solidFill>
            </a:ln>
            <a:effectLst/>
          </c:spPr>
          <c:cat>
            <c:strRef>
              <c:f>Historic!$CD$147:$CD$176</c:f>
              <c:strCache>
                <c:ptCount val="30"/>
                <c:pt idx="0">
                  <c:v>26-May</c:v>
                </c:pt>
                <c:pt idx="1">
                  <c:v>27-May</c:v>
                </c:pt>
                <c:pt idx="2">
                  <c:v>28-May</c:v>
                </c:pt>
                <c:pt idx="3">
                  <c:v>29-May</c:v>
                </c:pt>
                <c:pt idx="4">
                  <c:v>30-May</c:v>
                </c:pt>
                <c:pt idx="5">
                  <c:v>31-May</c:v>
                </c:pt>
                <c:pt idx="6">
                  <c:v>1-Jun</c:v>
                </c:pt>
                <c:pt idx="7">
                  <c:v>2-Jun</c:v>
                </c:pt>
                <c:pt idx="8">
                  <c:v>3-Jun</c:v>
                </c:pt>
                <c:pt idx="9">
                  <c:v>4-Jun</c:v>
                </c:pt>
                <c:pt idx="10">
                  <c:v>5-Jun</c:v>
                </c:pt>
                <c:pt idx="11">
                  <c:v>6-Jun</c:v>
                </c:pt>
                <c:pt idx="12">
                  <c:v>7-Jun</c:v>
                </c:pt>
                <c:pt idx="13">
                  <c:v>8-Jun</c:v>
                </c:pt>
                <c:pt idx="14">
                  <c:v>9-Jun</c:v>
                </c:pt>
                <c:pt idx="15">
                  <c:v>10-Jun</c:v>
                </c:pt>
                <c:pt idx="16">
                  <c:v>11-Jun</c:v>
                </c:pt>
                <c:pt idx="17">
                  <c:v>12-Jun</c:v>
                </c:pt>
                <c:pt idx="18">
                  <c:v>13-Jun</c:v>
                </c:pt>
                <c:pt idx="19">
                  <c:v>14-Jun</c:v>
                </c:pt>
                <c:pt idx="20">
                  <c:v>15-Jun</c:v>
                </c:pt>
                <c:pt idx="21">
                  <c:v>16-Jun</c:v>
                </c:pt>
                <c:pt idx="22">
                  <c:v>17-Jun</c:v>
                </c:pt>
                <c:pt idx="23">
                  <c:v>18-Jun</c:v>
                </c:pt>
                <c:pt idx="24">
                  <c:v>19-Jun</c:v>
                </c:pt>
                <c:pt idx="25">
                  <c:v>20-Jun</c:v>
                </c:pt>
                <c:pt idx="26">
                  <c:v>21-Jun</c:v>
                </c:pt>
                <c:pt idx="27">
                  <c:v>22-Jun</c:v>
                </c:pt>
                <c:pt idx="28">
                  <c:v>23-Jun</c:v>
                </c:pt>
                <c:pt idx="29">
                  <c:v>24-Jun</c:v>
                </c:pt>
              </c:strCache>
            </c:strRef>
          </c:cat>
          <c:val>
            <c:numRef>
              <c:f>Historic!$DA$147:$DA$176</c:f>
              <c:numCache>
                <c:formatCode>#,##0;[Red]#,##0</c:formatCode>
                <c:ptCount val="30"/>
                <c:pt idx="0">
                  <c:v>-1127252</c:v>
                </c:pt>
                <c:pt idx="1">
                  <c:v>-954694</c:v>
                </c:pt>
                <c:pt idx="2">
                  <c:v>-724264</c:v>
                </c:pt>
                <c:pt idx="3">
                  <c:v>126010</c:v>
                </c:pt>
                <c:pt idx="4">
                  <c:v>-419470</c:v>
                </c:pt>
                <c:pt idx="5">
                  <c:v>-680174</c:v>
                </c:pt>
                <c:pt idx="6">
                  <c:v>-1700099</c:v>
                </c:pt>
                <c:pt idx="7">
                  <c:v>1041532</c:v>
                </c:pt>
                <c:pt idx="8">
                  <c:v>302458</c:v>
                </c:pt>
                <c:pt idx="9">
                  <c:v>3764</c:v>
                </c:pt>
                <c:pt idx="10">
                  <c:v>2769563</c:v>
                </c:pt>
                <c:pt idx="11">
                  <c:v>499690</c:v>
                </c:pt>
                <c:pt idx="12">
                  <c:v>-1601860</c:v>
                </c:pt>
                <c:pt idx="13">
                  <c:v>-1960866</c:v>
                </c:pt>
                <c:pt idx="14">
                  <c:v>-441845</c:v>
                </c:pt>
                <c:pt idx="15">
                  <c:v>2942258</c:v>
                </c:pt>
                <c:pt idx="16">
                  <c:v>-507048</c:v>
                </c:pt>
                <c:pt idx="17">
                  <c:v>-4542299</c:v>
                </c:pt>
                <c:pt idx="18">
                  <c:v>2019815</c:v>
                </c:pt>
                <c:pt idx="19">
                  <c:v>-640105</c:v>
                </c:pt>
                <c:pt idx="20">
                  <c:v>-1358800</c:v>
                </c:pt>
                <c:pt idx="21">
                  <c:v>2372880</c:v>
                </c:pt>
                <c:pt idx="22">
                  <c:v>1689216</c:v>
                </c:pt>
                <c:pt idx="23">
                  <c:v>1793835</c:v>
                </c:pt>
                <c:pt idx="24">
                  <c:v>1577940</c:v>
                </c:pt>
                <c:pt idx="25">
                  <c:v>2911854.6</c:v>
                </c:pt>
                <c:pt idx="26">
                  <c:v>89025</c:v>
                </c:pt>
                <c:pt idx="27">
                  <c:v>-2588824</c:v>
                </c:pt>
                <c:pt idx="28">
                  <c:v>720795</c:v>
                </c:pt>
                <c:pt idx="29">
                  <c:v>2335301</c:v>
                </c:pt>
              </c:numCache>
            </c:numRef>
          </c:val>
          <c:extLst>
            <c:ext xmlns:c16="http://schemas.microsoft.com/office/drawing/2014/chart" uri="{C3380CC4-5D6E-409C-BE32-E72D297353CC}">
              <c16:uniqueId val="{00000000-EB37-3F4C-9E7E-9B95F1133CF8}"/>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5000000"/>
          <c:min val="-25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6.0673651407966316E-2"/>
          <c:y val="7.6269080379116089E-2"/>
          <c:w val="0.88986336135356103"/>
          <c:h val="3.3684305530131999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1140027004</c:v>
                </c:pt>
                <c:pt idx="1">
                  <c:v>1157298344</c:v>
                </c:pt>
                <c:pt idx="2">
                  <c:v>1078651086</c:v>
                </c:pt>
                <c:pt idx="3">
                  <c:v>1133382278</c:v>
                </c:pt>
                <c:pt idx="4">
                  <c:v>1242811075</c:v>
                </c:pt>
                <c:pt idx="5">
                  <c:v>962660552</c:v>
                </c:pt>
                <c:pt idx="6">
                  <c:v>1150433957.4000001</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286337324.20646822</c:v>
                </c:pt>
                <c:pt idx="1">
                  <c:v>223139065.84287384</c:v>
                </c:pt>
                <c:pt idx="2">
                  <c:v>202695347.76670888</c:v>
                </c:pt>
                <c:pt idx="3">
                  <c:v>341634244.79294819</c:v>
                </c:pt>
                <c:pt idx="4">
                  <c:v>273155710.31184167</c:v>
                </c:pt>
                <c:pt idx="5">
                  <c:v>170804792.57085747</c:v>
                </c:pt>
                <c:pt idx="6">
                  <c:v>265392338.58416814</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dLbl>
              <c:idx val="3"/>
              <c:layout>
                <c:manualLayout>
                  <c:x val="-2.6772519685039371E-2"/>
                  <c:y val="3.600782778864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A-CF43-9FF9-CF50A4B8C8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0.25116714183243</c:v>
                </c:pt>
                <c:pt idx="1">
                  <c:v>0.19281032155600653</c:v>
                </c:pt>
                <c:pt idx="2">
                  <c:v>0.18791558308106027</c:v>
                </c:pt>
                <c:pt idx="3">
                  <c:v>0.3014289630466131</c:v>
                </c:pt>
                <c:pt idx="4">
                  <c:v>0.21978860327732569</c:v>
                </c:pt>
                <c:pt idx="5">
                  <c:v>0.1774299281465285</c:v>
                </c:pt>
                <c:pt idx="6">
                  <c:v>0.23068889515740584</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42"/>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layout>
        <c:manualLayout>
          <c:xMode val="edge"/>
          <c:yMode val="edge"/>
          <c:x val="0.389843779527559"/>
          <c:y val="5.4011741682974561E-2"/>
          <c:w val="0.21631244094488189"/>
          <c:h val="3.26653003990939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264225583</c:v>
                </c:pt>
                <c:pt idx="1">
                  <c:v>313826917</c:v>
                </c:pt>
                <c:pt idx="2">
                  <c:v>324657813</c:v>
                </c:pt>
                <c:pt idx="3">
                  <c:v>328945419</c:v>
                </c:pt>
                <c:pt idx="4">
                  <c:v>364174027</c:v>
                </c:pt>
                <c:pt idx="5">
                  <c:v>260206196</c:v>
                </c:pt>
                <c:pt idx="6">
                  <c:v>319165951.80000001</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67164038.93291384</c:v>
                </c:pt>
                <c:pt idx="1">
                  <c:v>60070584.828435145</c:v>
                </c:pt>
                <c:pt idx="2">
                  <c:v>59574304.884866066</c:v>
                </c:pt>
                <c:pt idx="3">
                  <c:v>99354267.13471429</c:v>
                </c:pt>
                <c:pt idx="4">
                  <c:v>79469772.431091279</c:v>
                </c:pt>
                <c:pt idx="5">
                  <c:v>45340734.833520405</c:v>
                </c:pt>
                <c:pt idx="6">
                  <c:v>73126593.642404124</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0.25419203610164365</c:v>
                </c:pt>
                <c:pt idx="1">
                  <c:v>0.19141310567836073</c:v>
                </c:pt>
                <c:pt idx="2">
                  <c:v>0.18349875622696338</c:v>
                </c:pt>
                <c:pt idx="3">
                  <c:v>0.3020387620437246</c:v>
                </c:pt>
                <c:pt idx="4">
                  <c:v>0.21821922086467543</c:v>
                </c:pt>
                <c:pt idx="5">
                  <c:v>0.17424925128808388</c:v>
                </c:pt>
                <c:pt idx="6">
                  <c:v>0.22911777785190471</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5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5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5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5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5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5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5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834.385000231479" createdVersion="6" refreshedVersion="8" minRefreshableVersion="3" recordCount="8959"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California-Imperial Val" u="1"/>
        <s v="OKLAHOMA" u="1"/>
        <s v="ALABAMA" u="1"/>
        <s v="MISSISSIPPI"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6-25T00:00:00" count="2210">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6-24T00:00:00"/>
        <d v="2025-06-23T00:00:00"/>
        <d v="2025-06-22T00:00:00"/>
        <d v="2025-06-21T00:00:00"/>
        <d v="2025-06-20T00:00:00"/>
        <d v="2025-06-19T00:00:00"/>
        <d v="2025-06-18T00:00:00"/>
        <d v="2025-06-17T00:00:00"/>
        <d v="2025-06-16T00:00:00"/>
        <d v="2025-06-15T00:00:00"/>
        <d v="2025-06-14T00:00:00"/>
        <d v="2025-06-13T00:00:00"/>
        <d v="2025-06-12T00:00:00"/>
        <d v="2025-06-11T00:00:00"/>
        <d v="2025-06-10T00:00:00"/>
        <d v="2025-06-09T00:00:00"/>
        <d v="2025-06-08T00:00:00"/>
        <d v="2025-06-07T00:00:00"/>
        <d v="2025-06-06T00:00:00"/>
        <d v="2025-06-05T00:00:00"/>
        <d v="2025-06-04T00:00:00"/>
        <d v="2025-06-03T00:00:00"/>
        <d v="2025-06-02T00:00:00"/>
        <d v="2025-06-01T00:00:00"/>
        <d v="2025-05-31T00:00:00"/>
        <d v="2025-05-30T00:00:00"/>
        <d v="2025-05-29T00:00:00"/>
        <d v="2025-05-28T00:00:00"/>
        <d v="2025-05-27T00:00:00"/>
        <d v="2025-05-26T00:00:00"/>
        <d v="2025-05-25T00:00:00"/>
        <d v="2025-05-24T00:00:00"/>
        <d v="2025-05-23T00:00:00"/>
        <d v="2025-05-22T00:00:00"/>
        <d v="2025-05-21T00:00:00"/>
        <d v="2025-05-20T00:00:00"/>
        <d v="2025-05-19T00:00:00"/>
        <d v="2025-05-18T00:00:00"/>
        <d v="2025-05-17T00:00:00"/>
        <d v="2025-05-16T00:00:00"/>
        <d v="2025-05-15T00:00:00"/>
        <d v="2025-05-14T00:00:00"/>
        <d v="2025-05-13T00:00:00"/>
        <d v="2025-05-12T00:00:00"/>
        <d v="2025-05-11T00:00:00"/>
        <d v="2025-05-10T00:00:00"/>
        <d v="2025-05-09T00:00:00"/>
        <d v="2025-05-08T00:00:00"/>
        <d v="2025-05-07T00:00:00"/>
        <d v="2025-05-06T00:00:00"/>
        <d v="2025-05-05T00:00:00"/>
        <d v="2025-05-04T00:00:00"/>
        <d v="2025-05-03T00:00:00"/>
        <d v="2025-05-02T00:00:00"/>
        <d v="2025-05-01T00:00:00"/>
        <d v="2025-04-30T00:00:00"/>
        <d v="2025-04-29T00:00:00"/>
        <d v="2025-04-28T00:00:00"/>
        <d v="2025-04-27T00:00:00"/>
        <d v="2025-04-26T00:00:00"/>
        <d v="2025-04-25T00:00:00"/>
        <d v="2025-04-24T00:00:00"/>
        <d v="2025-04-23T00:00:00"/>
        <d v="2025-04-22T00:00:00"/>
        <d v="2025-04-21T00:00:00"/>
        <d v="2025-04-20T00:00:00"/>
        <d v="2025-04-19T00:00:00"/>
        <d v="2025-04-18T00:00:00"/>
        <d v="2025-04-17T00:00:00"/>
        <d v="2025-04-16T00:00:00"/>
        <d v="2025-04-15T00:00:00"/>
        <d v="2025-04-14T00:00:00"/>
        <d v="2025-04-13T00:00:00"/>
        <d v="2025-04-12T00:00:00"/>
        <d v="2025-04-11T00:00:00"/>
        <d v="2025-04-10T00:00:00"/>
        <d v="2025-04-09T00:00:00"/>
        <d v="2025-04-08T00:00:00"/>
        <d v="2025-04-07T00:00:00"/>
        <d v="2025-04-06T00:00:00"/>
        <d v="2025-04-05T00:00:00"/>
        <d v="2025-04-04T00:00:00"/>
        <d v="2025-04-03T00:00:00"/>
        <d v="2025-04-02T00:00:00"/>
        <d v="2025-04-01T00:00:00"/>
        <d v="2025-03-31T00:00:00"/>
        <d v="2025-03-30T00:00:00"/>
        <d v="2025-03-29T00:00:00"/>
        <d v="2025-03-28T00:00:00"/>
        <d v="2025-03-27T00:00:00"/>
        <d v="2025-03-26T00:00:00"/>
        <d v="2025-03-25T00:00:00"/>
        <d v="2025-03-24T00:00:00"/>
        <d v="2025-03-23T00:00:00"/>
        <d v="2025-03-22T00:00:00"/>
        <d v="2025-03-21T00:00:00"/>
        <d v="2025-03-20T00:00:00"/>
        <d v="2025-03-19T00:00:00"/>
        <d v="2025-03-18T00:00:00"/>
        <d v="2025-03-17T00:00:00"/>
        <d v="2025-03-14T00:00:00"/>
        <d v="2025-03-13T00:00:00"/>
        <d v="2025-03-12T00:00:00"/>
        <d v="2025-03-11T00:00:00"/>
        <d v="2025-03-10T00:00:00"/>
        <d v="2025-03-07T00:00:00"/>
        <d v="2025-03-06T00:00:00"/>
        <d v="2025-03-05T00:00:00"/>
        <d v="2025-03-04T00:00:00"/>
        <d v="2025-03-03T00:00:00"/>
        <d v="2025-02-28T00:00:00"/>
        <d v="2025-02-27T00:00:00"/>
        <d v="2025-02-26T00:00:00"/>
        <d v="2025-02-25T00:00:00"/>
        <d v="2025-02-24T00:00:00"/>
        <d v="2025-02-21T00:00:00"/>
        <d v="2025-02-20T00:00:00"/>
        <d v="2025-02-19T00:00:00"/>
        <d v="2025-02-18T00:00:00"/>
        <d v="2025-02-17T00:00:00"/>
        <d v="2025-02-14T00:00:00"/>
        <d v="2025-02-13T00:00:00"/>
        <d v="2025-02-12T00:00:00"/>
        <d v="2025-02-11T00:00:00"/>
        <d v="2025-02-10T00:00:00"/>
        <d v="2025-02-07T00:00:00"/>
        <d v="2025-02-06T00:00:00"/>
        <d v="2025-02-05T00:00:00"/>
        <d v="2025-02-04T00:00:00"/>
        <d v="2025-02-03T00:00:00"/>
        <d v="2025-02-01T00:00:00"/>
        <d v="2025-01-31T00:00:00"/>
        <d v="2025-01-30T00:00:00"/>
        <d v="2025-01-29T00:00:00"/>
        <d v="2025-01-28T00:00:00"/>
        <d v="2025-01-27T00:00:00"/>
        <d v="2025-01-24T00:00:00"/>
        <d v="2025-01-23T00:00:00"/>
        <d v="2025-01-22T00:00:00"/>
        <d v="2025-01-21T00:00:00"/>
        <d v="2025-01-17T00:00:00"/>
        <d v="2025-01-16T00:00:00"/>
        <d v="2025-01-15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36000000" maxValue="3600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59">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1"/>
    <s v="No"/>
    <s v="N/A"/>
    <s v="RED FLESH SEEDLESS MINIATURE"/>
    <x v="320"/>
    <s v="MEXICO CROSSINGS THROUGH SAN LUIS ARIZONA"/>
    <n v="471900"/>
    <s v="Truck"/>
    <m/>
    <m/>
    <n v="2024"/>
    <s v="N/A"/>
    <s v="I (import)"/>
    <m/>
  </r>
  <r>
    <s v="Watermelons"/>
    <x v="12"/>
    <s v="No"/>
    <s v="24 inch bins"/>
    <s v="RED FLESH SEEDLESS TYPE"/>
    <x v="320"/>
    <s v="GEORGIA"/>
    <n v="17337600"/>
    <s v="Truck"/>
    <n v="43344"/>
    <m/>
    <n v="2025"/>
    <s v="N/A"/>
    <s v="D (domestic)"/>
    <m/>
  </r>
  <r>
    <s v="Watermelons"/>
    <x v="1"/>
    <s v="No"/>
    <s v="N/A"/>
    <s v="SEEDLESS"/>
    <x v="320"/>
    <s v="MEXICO CROSSINGS THROUGH SAN LUIS ARIZONA"/>
    <n v="833580"/>
    <s v="Truck"/>
    <m/>
    <m/>
    <n v="2024"/>
    <s v="N/A"/>
    <s v="I (import)"/>
    <m/>
  </r>
  <r>
    <s v="Watermelons"/>
    <x v="14"/>
    <s v="No"/>
    <s v="24 inch bins"/>
    <s v="RED FLESH SEEDLESS TYPE"/>
    <x v="320"/>
    <s v="NORTH CAROLINA"/>
    <m/>
    <s v="Truck"/>
    <n v="232"/>
    <m/>
    <n v="2025"/>
    <s v="N/A"/>
    <s v="D (domestic)"/>
    <m/>
  </r>
  <r>
    <s v="Watermelons"/>
    <x v="1"/>
    <s v="No"/>
    <s v="N/A"/>
    <s v="N/A"/>
    <x v="320"/>
    <s v="MEXICO CROSSINGS THROUGH CALEXICO CALIFORNIA"/>
    <n v="238792"/>
    <s v="Truck"/>
    <m/>
    <m/>
    <n v="2024"/>
    <s v="N/A"/>
    <s v="I (import)"/>
    <m/>
  </r>
  <r>
    <s v="Watermelons"/>
    <x v="11"/>
    <s v="No"/>
    <s v="24 inch bins"/>
    <s v="RED FLESH SEEDED TYPE"/>
    <x v="320"/>
    <s v="SOUTH CAROLINA"/>
    <m/>
    <s v="Truck"/>
    <n v="448"/>
    <m/>
    <n v="2025"/>
    <s v="N/A"/>
    <s v="D (domestic)"/>
    <m/>
  </r>
  <r>
    <s v="Watermelons"/>
    <x v="1"/>
    <s v="No"/>
    <s v="N/A"/>
    <s v="RED FLESH SEEDLESS MINIATURE"/>
    <x v="320"/>
    <s v="MEXICO CROSSINGS THROUGH CALEXICO CALIFORNIA"/>
    <n v="224928"/>
    <s v="Truck"/>
    <m/>
    <m/>
    <n v="2024"/>
    <s v="N/A"/>
    <s v="I (import)"/>
    <m/>
  </r>
  <r>
    <s v="Watermelons"/>
    <x v="11"/>
    <s v="No"/>
    <s v="24 inch bins"/>
    <s v="RED FLESH SEEDLESS TYPE"/>
    <x v="320"/>
    <s v="SOUTH CAROLINA"/>
    <n v="1232000"/>
    <s v="Truck"/>
    <n v="3080"/>
    <m/>
    <n v="2025"/>
    <s v="N/A"/>
    <s v="D (domestic)"/>
    <m/>
  </r>
  <r>
    <s v="Watermelons"/>
    <x v="1"/>
    <s v="No"/>
    <s v="N/A"/>
    <s v="SEEDLESS"/>
    <x v="320"/>
    <s v="MEXICO CROSSINGS THROUGH CALEXICO CALIFORNIA"/>
    <n v="298760"/>
    <s v="Truck"/>
    <m/>
    <m/>
    <n v="2024"/>
    <s v="N/A"/>
    <s v="I (import)"/>
    <m/>
  </r>
  <r>
    <s v="Watermelons"/>
    <x v="8"/>
    <s v="No"/>
    <s v="24 inch bins"/>
    <s v="RED FLESH SEEDED TYPE"/>
    <x v="320"/>
    <s v="FLORIDA"/>
    <n v="134400"/>
    <s v="Truck"/>
    <n v="336"/>
    <m/>
    <n v="2025"/>
    <s v="N/A"/>
    <s v="D (domestic)"/>
    <m/>
  </r>
  <r>
    <s v="Watermelons"/>
    <x v="1"/>
    <s v="No"/>
    <s v="N/A"/>
    <s v="N/A"/>
    <x v="320"/>
    <s v="MEXICO CROSSINGS THROUGH EAGLE PASS TEXAS"/>
    <n v="41378"/>
    <s v="Truck"/>
    <m/>
    <m/>
    <n v="2024"/>
    <s v="N/A"/>
    <s v="I (import)"/>
    <m/>
  </r>
  <r>
    <s v="Watermelons"/>
    <x v="8"/>
    <s v="No"/>
    <s v="24 inch bins"/>
    <s v="RED FLESH SEEDLESS TYPE"/>
    <x v="320"/>
    <s v="FLORIDA"/>
    <n v="1904000"/>
    <s v="Truck"/>
    <n v="4760"/>
    <m/>
    <n v="2025"/>
    <s v="N/A"/>
    <s v="D (domestic)"/>
    <m/>
  </r>
  <r>
    <s v="Watermelons"/>
    <x v="1"/>
    <s v="No"/>
    <s v="N/A"/>
    <s v="N/A"/>
    <x v="320"/>
    <s v="MEXICO CROSSINGS THROUGH NOGALES ARIZONA"/>
    <n v="865997"/>
    <s v="Truck"/>
    <m/>
    <m/>
    <n v="2024"/>
    <s v="N/A"/>
    <s v="I (import)"/>
    <m/>
  </r>
  <r>
    <s v="Watermelons"/>
    <x v="12"/>
    <s v="No"/>
    <s v="24 inch bins"/>
    <s v="RED FLESH SEEDED TYPE"/>
    <x v="320"/>
    <s v="GEORGIA"/>
    <n v="1478400"/>
    <s v="Truck"/>
    <n v="3696"/>
    <m/>
    <n v="2025"/>
    <s v="N/A"/>
    <s v="D (domestic)"/>
    <m/>
  </r>
  <r>
    <s v="Watermelons"/>
    <x v="1"/>
    <s v="No"/>
    <s v="N/A"/>
    <s v="RED FLESH SEEDLESS MINIATURE"/>
    <x v="320"/>
    <s v="MEXICO CROSSINGS THROUGH NOGALES ARIZONA"/>
    <n v="235902"/>
    <s v="Truck"/>
    <m/>
    <m/>
    <n v="2024"/>
    <s v="N/A"/>
    <s v="I (import)"/>
    <m/>
  </r>
  <r>
    <s v="Watermelons"/>
    <x v="12"/>
    <s v="No"/>
    <s v="cartons"/>
    <s v="RED FLESH SEEDLESS MINIATURE"/>
    <x v="320"/>
    <s v="GEORGIA"/>
    <n v="122825"/>
    <s v="Truck"/>
    <n v="1445"/>
    <m/>
    <n v="2025"/>
    <s v="N/A"/>
    <s v="D (domestic)"/>
    <m/>
  </r>
  <r>
    <s v="Watermelons"/>
    <x v="1"/>
    <s v="Yes"/>
    <s v="N/A"/>
    <s v="SEEDLESS"/>
    <x v="320"/>
    <s v="MEXICO CROSSINGS THROUGH NOGALES ARIZONA"/>
    <n v="48642"/>
    <s v="Truck"/>
    <m/>
    <m/>
    <n v="2024"/>
    <s v="N/A"/>
    <s v="I (import)"/>
    <m/>
  </r>
  <r>
    <s v="Watermelons"/>
    <x v="9"/>
    <s v="No"/>
    <s v="24 inch bins"/>
    <s v="RED FLESH SEEDED TYPE"/>
    <x v="320"/>
    <s v="LOWER RIO GRANDE VALLEY TEXAS"/>
    <n v="600000"/>
    <s v="Truck"/>
    <m/>
    <m/>
    <n v="2025"/>
    <s v="N/A"/>
    <s v="D (domestic)"/>
    <m/>
  </r>
  <r>
    <s v="Watermelons"/>
    <x v="1"/>
    <s v="No"/>
    <s v="N/A"/>
    <s v="SEEDLESS"/>
    <x v="320"/>
    <s v="MEXICO CROSSINGS THROUGH NOGALES ARIZONA"/>
    <n v="4326533"/>
    <s v="Truck"/>
    <m/>
    <m/>
    <n v="2024"/>
    <s v="N/A"/>
    <s v="I (import)"/>
    <m/>
  </r>
  <r>
    <s v="Watermelons"/>
    <x v="9"/>
    <s v="No"/>
    <s v="24 inch bins"/>
    <s v="RED FLESH SEEDLESS TYPE"/>
    <x v="320"/>
    <s v="LOWER RIO GRANDE VALLEY TEXAS"/>
    <n v="6600000"/>
    <s v="Truck"/>
    <m/>
    <m/>
    <n v="2025"/>
    <s v="N/A"/>
    <s v="D (domestic)"/>
    <m/>
  </r>
  <r>
    <s v="Watermelons"/>
    <x v="10"/>
    <s v="No"/>
    <s v="cartons"/>
    <s v="RED FLESH SEEDLESS MINIATURE"/>
    <x v="320"/>
    <s v="WESTERN ARIZONA"/>
    <n v="394910"/>
    <s v="Truck"/>
    <n v="4646"/>
    <m/>
    <n v="2025"/>
    <s v="N/A"/>
    <s v="D (domestic)"/>
    <m/>
  </r>
  <r>
    <s v="Watermelons"/>
    <x v="10"/>
    <s v="No"/>
    <s v="24 inch bins"/>
    <s v="RED FLESH SEEDLESS TYPE"/>
    <x v="320"/>
    <s v="WESTERN ARIZONA"/>
    <n v="896400"/>
    <s v="Truck"/>
    <n v="2241"/>
    <m/>
    <n v="2025"/>
    <s v="N/A"/>
    <s v="D (domestic)"/>
    <m/>
  </r>
  <r>
    <s v="Watermelons"/>
    <x v="10"/>
    <s v="No"/>
    <s v="cartons"/>
    <s v="RED FLESH SEEDLESS MINIATURE"/>
    <x v="320"/>
    <s v="CENTRAL ARIZONA"/>
    <n v="1360000"/>
    <s v="Truck"/>
    <n v="16000"/>
    <m/>
    <n v="2025"/>
    <s v="N/A"/>
    <s v="D (domestic)"/>
    <m/>
  </r>
  <r>
    <s v="Watermelons"/>
    <x v="10"/>
    <s v="No"/>
    <s v="24 inch bins"/>
    <s v="RED FLESH SEEDLESS TYPE"/>
    <x v="320"/>
    <s v="CENTRAL ARIZONA"/>
    <n v="4400000"/>
    <s v="Truck"/>
    <m/>
    <m/>
    <n v="2025"/>
    <s v="N/A"/>
    <s v="D (domestic)"/>
    <m/>
  </r>
  <r>
    <s v="Watermelons"/>
    <x v="13"/>
    <s v="No"/>
    <s v="cartons"/>
    <s v="RED FLESH SEEDLESS MINIATURE"/>
    <x v="320"/>
    <s v="IMPERIAL VALLEY CALIFORNIA"/>
    <n v="1275000"/>
    <s v="Truck"/>
    <n v="15000"/>
    <m/>
    <n v="2025"/>
    <s v="N/A"/>
    <s v="D (domestic)"/>
    <m/>
  </r>
  <r>
    <s v="Watermelons"/>
    <x v="13"/>
    <s v="No"/>
    <s v="24 inch bins"/>
    <s v="RED FLESH SEEDLESS TYPE"/>
    <x v="320"/>
    <s v="IMPERIAL VALLEY CALIFORNIA"/>
    <n v="2200000"/>
    <s v="Truck"/>
    <m/>
    <m/>
    <n v="2025"/>
    <s v="N/A"/>
    <s v="D (domestic)"/>
    <m/>
  </r>
  <r>
    <s v="Watermelons"/>
    <x v="8"/>
    <s v="No"/>
    <s v="24 inch bins"/>
    <s v="RED FLESH SEEDED TYPE"/>
    <x v="321"/>
    <s v="FLORIDA"/>
    <n v="67200"/>
    <s v="Truck"/>
    <n v="168"/>
    <m/>
    <n v="2025"/>
    <s v="N/A"/>
    <s v="D (domestic)"/>
    <m/>
  </r>
  <r>
    <s v="Watermelons"/>
    <x v="10"/>
    <s v="No"/>
    <s v="cartons"/>
    <s v="RED FLESH SEEDLESS MINIATURE"/>
    <x v="321"/>
    <s v="CENTRAL ARIZONA"/>
    <n v="850000"/>
    <s v="Truck"/>
    <n v="10000"/>
    <m/>
    <n v="2025"/>
    <s v="N/A"/>
    <s v="D (domestic)"/>
    <s v="added for 06/23/2025 on 06/25/2025"/>
  </r>
  <r>
    <s v="Watermelons"/>
    <x v="1"/>
    <s v="No"/>
    <s v="N/A"/>
    <s v="N/A"/>
    <x v="321"/>
    <s v="MEXICO CROSSINGS THROUGH NOGALES ARIZONA"/>
    <n v="1168798"/>
    <s v="Truck"/>
    <m/>
    <m/>
    <n v="2024"/>
    <s v="N/A"/>
    <s v="I (import)"/>
    <m/>
  </r>
  <r>
    <s v="Watermelons"/>
    <x v="10"/>
    <s v="No"/>
    <s v="24 inch bins"/>
    <s v="RED FLESH SEEDLESS TYPE"/>
    <x v="321"/>
    <s v="WESTERN ARIZONA"/>
    <n v="89600"/>
    <s v="Truck"/>
    <n v="224"/>
    <m/>
    <n v="2025"/>
    <s v="N/A"/>
    <s v="D (domestic)"/>
    <s v="added for 06/23/2025 on 06/25/2025"/>
  </r>
  <r>
    <s v="Watermelons"/>
    <x v="12"/>
    <s v="No"/>
    <s v="24 inch bins"/>
    <s v="RED FLESH SEEDLESS MINIATURE"/>
    <x v="321"/>
    <s v="GEORGIA"/>
    <n v="510000"/>
    <s v="Truck"/>
    <n v="1275"/>
    <m/>
    <n v="2025"/>
    <s v="N/A"/>
    <s v="D (domestic)"/>
    <m/>
  </r>
  <r>
    <s v="Watermelons"/>
    <x v="10"/>
    <s v="No"/>
    <s v="24 inch bins"/>
    <s v="RED FLESH SEEDLESS TYPE"/>
    <x v="321"/>
    <s v="CENTRAL ARIZONA"/>
    <n v="2600000"/>
    <s v="Truck"/>
    <m/>
    <m/>
    <n v="2025"/>
    <s v="N/A"/>
    <s v="D (domestic)"/>
    <s v="added for 06/23/2025 on 06/25/2025"/>
  </r>
  <r>
    <s v="Watermelons"/>
    <x v="1"/>
    <s v="No"/>
    <s v="N/A"/>
    <s v="RED FLESH SEEDLESS MINIATURE"/>
    <x v="321"/>
    <s v="MEXICO CROSSINGS THROUGH NOGALES ARIZONA"/>
    <n v="244737"/>
    <s v="Truck"/>
    <m/>
    <m/>
    <n v="2024"/>
    <s v="N/A"/>
    <s v="I (import)"/>
    <m/>
  </r>
  <r>
    <s v="Watermelons"/>
    <x v="10"/>
    <s v="No"/>
    <s v="cartons"/>
    <s v="RED FLESH SEEDLESS MINIATURE"/>
    <x v="321"/>
    <s v="CENTRAL ARIZONA"/>
    <n v="1020000"/>
    <s v="Truck"/>
    <n v="12000"/>
    <m/>
    <n v="2025"/>
    <s v="N/A"/>
    <s v="D (domestic)"/>
    <m/>
  </r>
  <r>
    <s v="Watermelons"/>
    <x v="12"/>
    <s v="No"/>
    <s v="24 inch bins"/>
    <s v="RED FLESH SEEDLESS TYPE"/>
    <x v="321"/>
    <s v="GEORGIA"/>
    <n v="14403200"/>
    <s v="Truck"/>
    <n v="36008"/>
    <m/>
    <n v="2025"/>
    <s v="N/A"/>
    <s v="D (domestic)"/>
    <m/>
  </r>
  <r>
    <s v="Watermelons"/>
    <x v="10"/>
    <s v="No"/>
    <s v="24 inch bins"/>
    <s v="RED FLESH SEEDLESS TYPE"/>
    <x v="321"/>
    <s v="CENTRAL ARIZONA"/>
    <n v="2000000"/>
    <s v="Truck"/>
    <m/>
    <m/>
    <n v="2025"/>
    <s v="N/A"/>
    <s v="D (domestic)"/>
    <m/>
  </r>
  <r>
    <s v="Watermelons"/>
    <x v="1"/>
    <s v="Yes"/>
    <s v="N/A"/>
    <s v="SEEDLESS"/>
    <x v="321"/>
    <s v="MEXICO CROSSINGS THROUGH NOGALES ARIZONA"/>
    <n v="72600"/>
    <s v="Truck"/>
    <m/>
    <m/>
    <n v="2024"/>
    <s v="N/A"/>
    <s v="I (import)"/>
    <m/>
  </r>
  <r>
    <s v="Watermelons"/>
    <x v="10"/>
    <s v="No"/>
    <s v="cartons"/>
    <s v="RED FLESH SEEDLESS MINIATURE"/>
    <x v="321"/>
    <s v="WESTERN ARIZONA"/>
    <n v="559725"/>
    <s v="Truck"/>
    <n v="6585"/>
    <m/>
    <n v="2025"/>
    <s v="N/A"/>
    <s v="D (domestic)"/>
    <m/>
  </r>
  <r>
    <s v="Watermelons"/>
    <x v="11"/>
    <s v="No"/>
    <s v="24 inch bins"/>
    <s v="RED FLESH SEEDLESS TYPE"/>
    <x v="321"/>
    <s v="SOUTH CAROLINA"/>
    <n v="1232000"/>
    <s v="Truck"/>
    <n v="3080"/>
    <m/>
    <n v="2025"/>
    <s v="N/A"/>
    <s v="D (domestic)"/>
    <m/>
  </r>
  <r>
    <s v="Watermelons"/>
    <x v="10"/>
    <s v="No"/>
    <s v="24 inch bins"/>
    <s v="RED FLESH SEEDLESS TYPE"/>
    <x v="321"/>
    <s v="WESTERN ARIZONA"/>
    <n v="932000"/>
    <s v="Truck"/>
    <n v="2330"/>
    <m/>
    <n v="2025"/>
    <s v="N/A"/>
    <s v="D (domestic)"/>
    <m/>
  </r>
  <r>
    <s v="Watermelons"/>
    <x v="1"/>
    <s v="No"/>
    <s v="N/A"/>
    <s v="SEEDLESS"/>
    <x v="321"/>
    <s v="MEXICO CROSSINGS THROUGH NOGALES ARIZONA"/>
    <n v="5177834"/>
    <s v="Truck"/>
    <m/>
    <m/>
    <n v="2024"/>
    <s v="N/A"/>
    <s v="I (import)"/>
    <m/>
  </r>
  <r>
    <s v="Watermelons"/>
    <x v="10"/>
    <s v="No"/>
    <s v="cartons"/>
    <s v="RED FLESH SEEDLESS TYPE"/>
    <x v="321"/>
    <s v="WESTERN ARIZONA"/>
    <n v="13600"/>
    <s v="Truck"/>
    <n v="160"/>
    <m/>
    <n v="2025"/>
    <s v="N/A"/>
    <s v="D (domestic)"/>
    <m/>
  </r>
  <r>
    <s v="Watermelons"/>
    <x v="8"/>
    <s v="No"/>
    <s v="24 inch bins"/>
    <s v="RED FLESH SEEDLESS TYPE"/>
    <x v="321"/>
    <s v="FLORIDA"/>
    <n v="2262400"/>
    <s v="Truck"/>
    <n v="5656"/>
    <m/>
    <n v="2025"/>
    <s v="N/A"/>
    <s v="D (domestic)"/>
    <m/>
  </r>
  <r>
    <s v="Watermelons"/>
    <x v="9"/>
    <s v="No"/>
    <s v="24 inch bins"/>
    <s v="RED FLESH SEEDED TYPE"/>
    <x v="321"/>
    <s v="LOWER RIO GRANDE VALLEY TEXAS"/>
    <n v="880000"/>
    <s v="Truck"/>
    <m/>
    <m/>
    <n v="2025"/>
    <s v="N/A"/>
    <s v="D (domestic)"/>
    <m/>
  </r>
  <r>
    <s v="Watermelons"/>
    <x v="1"/>
    <s v="No"/>
    <s v="N/A"/>
    <s v="N/A"/>
    <x v="321"/>
    <s v="MEXICO CROSSINGS THROUGH OTAY MESA CALIFORNIA"/>
    <n v="208947"/>
    <s v="Truck"/>
    <m/>
    <m/>
    <n v="2024"/>
    <s v="N/A"/>
    <s v="I (import)"/>
    <m/>
  </r>
  <r>
    <s v="Watermelons"/>
    <x v="9"/>
    <s v="No"/>
    <s v="24 inch bins"/>
    <s v="RED FLESH SEEDLESS TYPE"/>
    <x v="321"/>
    <s v="LOWER RIO GRANDE VALLEY TEXAS"/>
    <n v="4560000"/>
    <s v="Truck"/>
    <m/>
    <m/>
    <n v="2025"/>
    <s v="N/A"/>
    <s v="D (domestic)"/>
    <m/>
  </r>
  <r>
    <s v="Watermelons"/>
    <x v="14"/>
    <s v="No"/>
    <s v="24 inch bins"/>
    <s v="RED FLESH SEEDLESS TYPE"/>
    <x v="321"/>
    <s v="NORTH CAROLINA"/>
    <m/>
    <s v="Truck"/>
    <n v="84"/>
    <m/>
    <n v="2025"/>
    <s v="N/A"/>
    <s v="D (domestic)"/>
    <m/>
  </r>
  <r>
    <s v="Watermelons"/>
    <x v="13"/>
    <s v="No"/>
    <s v="cartons"/>
    <s v="RED FLESH SEEDLESS MINIATURE"/>
    <x v="321"/>
    <s v="IMPERIAL VALLEY CALIFORNIA"/>
    <n v="1147500"/>
    <s v="Truck"/>
    <n v="13500"/>
    <m/>
    <n v="2025"/>
    <s v="N/A"/>
    <s v="D (domestic)"/>
    <m/>
  </r>
  <r>
    <s v="Watermelons"/>
    <x v="1"/>
    <s v="No"/>
    <s v="N/A"/>
    <s v="SEEDLESS"/>
    <x v="321"/>
    <s v="MEXICO CROSSINGS THROUGH OTAY MESA CALIFORNIA"/>
    <n v="109520"/>
    <s v="Truck"/>
    <m/>
    <m/>
    <n v="2024"/>
    <s v="N/A"/>
    <s v="I (import)"/>
    <m/>
  </r>
  <r>
    <s v="Watermelons"/>
    <x v="11"/>
    <s v="No"/>
    <s v="24 inch bins"/>
    <s v="RED FLESH SEEDED TYPE"/>
    <x v="321"/>
    <s v="SOUTH CAROLINA"/>
    <m/>
    <s v="Truck"/>
    <n v="672"/>
    <m/>
    <n v="2025"/>
    <s v="N/A"/>
    <s v="D (domestic)"/>
    <m/>
  </r>
  <r>
    <s v="Watermelons"/>
    <x v="1"/>
    <s v="No"/>
    <s v="N/A"/>
    <s v="RED FLESH SEEDLESS MINIATURE"/>
    <x v="321"/>
    <s v="MEXICO CROSSINGS THROUGH SAN LUIS ARIZONA"/>
    <n v="442200"/>
    <s v="Truck"/>
    <m/>
    <m/>
    <n v="2024"/>
    <s v="N/A"/>
    <s v="I (import)"/>
    <m/>
  </r>
  <r>
    <s v="Watermelons"/>
    <x v="12"/>
    <s v="No"/>
    <s v="24 inch bins"/>
    <s v="RED FLESH SEEDED TYPE"/>
    <x v="321"/>
    <s v="GEORGIA"/>
    <n v="1164800"/>
    <s v="Truck"/>
    <n v="2912"/>
    <m/>
    <n v="2025"/>
    <s v="N/A"/>
    <s v="D (domestic)"/>
    <m/>
  </r>
  <r>
    <s v="Watermelons"/>
    <x v="1"/>
    <s v="No"/>
    <s v="N/A"/>
    <s v="SEEDLESS"/>
    <x v="321"/>
    <s v="MEXICO CROSSINGS THROUGH SAN LUIS ARIZONA"/>
    <n v="556380"/>
    <s v="Truck"/>
    <m/>
    <m/>
    <n v="2024"/>
    <s v="N/A"/>
    <s v="I (import)"/>
    <m/>
  </r>
  <r>
    <s v="Watermelons"/>
    <x v="13"/>
    <s v="No"/>
    <s v="24 inch bins"/>
    <s v="RED FLESH SEEDLESS TYPE"/>
    <x v="321"/>
    <s v="IMPERIAL VALLEY CALIFORNIA"/>
    <n v="1000000"/>
    <s v="Truck"/>
    <m/>
    <m/>
    <n v="2025"/>
    <s v="N/A"/>
    <s v="D (domestic)"/>
    <m/>
  </r>
  <r>
    <s v="Watermelons"/>
    <x v="1"/>
    <s v="No"/>
    <s v="N/A"/>
    <s v="N/A"/>
    <x v="321"/>
    <s v="MEXICO CROSSINGS THROUGH CALEXICO CALIFORNIA"/>
    <n v="272363"/>
    <s v="Truck"/>
    <m/>
    <m/>
    <n v="2024"/>
    <s v="N/A"/>
    <s v="I (import)"/>
    <m/>
  </r>
  <r>
    <s v="Watermelons"/>
    <x v="13"/>
    <s v="No"/>
    <s v="24 inch bins"/>
    <s v="RED FLESH SEEDLESS TYPE"/>
    <x v="321"/>
    <s v="PALO VERDE VALLEY CALIFORNIA"/>
    <n v="640000"/>
    <s v="Truck"/>
    <m/>
    <m/>
    <n v="2025"/>
    <s v="N/A"/>
    <s v="D (domestic)"/>
    <m/>
  </r>
  <r>
    <s v="Watermelons"/>
    <x v="1"/>
    <s v="No"/>
    <s v="N/A"/>
    <s v="RED FLESH SEEDLESS MINIATURE"/>
    <x v="321"/>
    <s v="MEXICO CROSSINGS THROUGH CALEXICO CALIFORNIA"/>
    <n v="256709"/>
    <s v="Truck"/>
    <m/>
    <m/>
    <n v="2024"/>
    <s v="N/A"/>
    <s v="I (import)"/>
    <m/>
  </r>
  <r>
    <s v="Watermelons"/>
    <x v="1"/>
    <s v="No"/>
    <s v="N/A"/>
    <s v="SEEDLESS"/>
    <x v="321"/>
    <s v="MEXICO CROSSINGS THROUGH CALEXICO CALIFORNIA"/>
    <n v="455070"/>
    <s v="Truck"/>
    <m/>
    <m/>
    <n v="2024"/>
    <s v="N/A"/>
    <s v="I (import)"/>
    <m/>
  </r>
  <r>
    <s v="Watermelons"/>
    <x v="1"/>
    <s v="No"/>
    <s v="N/A"/>
    <s v="N/A"/>
    <x v="321"/>
    <s v="MEXICO CROSSINGS THROUGH EAGLE PASS TEXAS"/>
    <n v="121827"/>
    <s v="Truck"/>
    <m/>
    <m/>
    <n v="2024"/>
    <s v="N/A"/>
    <s v="I (import)"/>
    <m/>
  </r>
  <r>
    <s v="Watermelons"/>
    <x v="0"/>
    <s v="No"/>
    <s v="N/A"/>
    <s v="N/A"/>
    <x v="321"/>
    <s v="IMPORTS THROUGH SAN JUAN PUERTO RICO"/>
    <n v="5287"/>
    <s v="Boat"/>
    <m/>
    <m/>
    <n v="2024"/>
    <s v="N/A"/>
    <s v="I (import)"/>
    <m/>
  </r>
  <r>
    <s v="Watermelons"/>
    <x v="9"/>
    <s v="No"/>
    <s v="24 inch bins"/>
    <s v="RED FLESH SEEDED TYPE"/>
    <x v="322"/>
    <s v="LOWER RIO GRANDE VALLEY TEXAS"/>
    <n v="400000"/>
    <s v="Truck"/>
    <m/>
    <m/>
    <n v="2025"/>
    <s v="N/A"/>
    <s v="D (domestic)"/>
    <m/>
  </r>
  <r>
    <s v="Watermelons"/>
    <x v="9"/>
    <s v="No"/>
    <s v="24 inch bins"/>
    <s v="RED FLESH SEEDLESS TYPE"/>
    <x v="322"/>
    <s v="LOWER RIO GRANDE VALLEY TEXAS"/>
    <n v="2540000"/>
    <s v="Truck"/>
    <m/>
    <m/>
    <n v="2025"/>
    <s v="N/A"/>
    <s v="D (domestic)"/>
    <m/>
  </r>
  <r>
    <s v="Watermelons"/>
    <x v="12"/>
    <s v="No"/>
    <s v="24 inch bins"/>
    <s v="RED FLESH SEEDLESS TYPE"/>
    <x v="322"/>
    <s v="GEORGIA"/>
    <n v="10953600"/>
    <s v="Truck"/>
    <n v="27384"/>
    <m/>
    <n v="2025"/>
    <s v="N/A"/>
    <s v="D (domestic)"/>
    <m/>
  </r>
  <r>
    <s v="Watermelons"/>
    <x v="11"/>
    <s v="No"/>
    <s v="24 inch bins"/>
    <s v="RED FLESH SEEDED TYPE"/>
    <x v="322"/>
    <s v="SOUTH CAROLINA"/>
    <m/>
    <s v="Truck"/>
    <n v="336"/>
    <m/>
    <n v="2025"/>
    <s v="N/A"/>
    <s v="D (domestic)"/>
    <m/>
  </r>
  <r>
    <s v="Watermelons"/>
    <x v="11"/>
    <s v="No"/>
    <s v="24 inch bins"/>
    <s v="RED FLESH SEEDLESS TYPE"/>
    <x v="322"/>
    <s v="SOUTH CAROLINA"/>
    <n v="716800"/>
    <s v="Truck"/>
    <n v="1792"/>
    <m/>
    <n v="2025"/>
    <s v="N/A"/>
    <s v="D (domestic)"/>
    <m/>
  </r>
  <r>
    <s v="Watermelons"/>
    <x v="8"/>
    <s v="No"/>
    <s v="24 inch bins"/>
    <s v="RED FLESH SEEDED TYPE"/>
    <x v="322"/>
    <s v="FLORIDA"/>
    <n v="89600"/>
    <s v="Truck"/>
    <n v="224"/>
    <m/>
    <n v="2025"/>
    <s v="N/A"/>
    <s v="D (domestic)"/>
    <m/>
  </r>
  <r>
    <s v="Watermelons"/>
    <x v="8"/>
    <s v="No"/>
    <s v="24 inch bins"/>
    <s v="RED FLESH SEEDLESS TYPE"/>
    <x v="322"/>
    <s v="FLORIDA"/>
    <n v="1971200"/>
    <s v="Truck"/>
    <n v="4928"/>
    <m/>
    <n v="2025"/>
    <s v="N/A"/>
    <s v="D (domestic)"/>
    <m/>
  </r>
  <r>
    <s v="Watermelons"/>
    <x v="12"/>
    <s v="No"/>
    <s v="24 inch bins"/>
    <s v="RED FLESH SEEDED TYPE"/>
    <x v="322"/>
    <s v="GEORGIA"/>
    <n v="985600"/>
    <s v="Truck"/>
    <n v="2464"/>
    <m/>
    <n v="2025"/>
    <s v="N/A"/>
    <s v="D (domestic)"/>
    <m/>
  </r>
  <r>
    <s v="Watermelons"/>
    <x v="12"/>
    <s v="No"/>
    <s v="cartons"/>
    <s v="RED FLESH SEEDLESS MINIATURE"/>
    <x v="322"/>
    <s v="GEORGIA"/>
    <n v="72250"/>
    <s v="Truck"/>
    <n v="850"/>
    <m/>
    <n v="2025"/>
    <s v="N/A"/>
    <s v="D (domestic)"/>
    <m/>
  </r>
  <r>
    <s v="Watermelons"/>
    <x v="13"/>
    <s v="No"/>
    <s v="cartons"/>
    <s v="RED FLESH SEEDLESS MINIATURE"/>
    <x v="323"/>
    <s v="IMPERIAL VALLEY CALIFORNIA"/>
    <n v="1530000"/>
    <s v="Truck"/>
    <n v="18000"/>
    <m/>
    <n v="2025"/>
    <s v="N/A"/>
    <s v="D (domestic)"/>
    <m/>
  </r>
  <r>
    <s v="Watermelons"/>
    <x v="13"/>
    <s v="No"/>
    <s v="24 inch bins"/>
    <s v="RED FLESH SEEDLESS TYPE"/>
    <x v="323"/>
    <s v="IMPERIAL VALLEY CALIFORNIA"/>
    <n v="1600000"/>
    <s v="Truck"/>
    <m/>
    <m/>
    <n v="2025"/>
    <s v="N/A"/>
    <s v="D (domestic)"/>
    <m/>
  </r>
  <r>
    <s v="Watermelons"/>
    <x v="8"/>
    <s v="No"/>
    <s v="24 inch bins"/>
    <s v="RED FLESH SEEDED TYPE"/>
    <x v="323"/>
    <s v="FLORIDA"/>
    <n v="67200"/>
    <s v="Truck"/>
    <n v="168"/>
    <m/>
    <n v="2025"/>
    <s v="N/A"/>
    <s v="D (domestic)"/>
    <m/>
  </r>
  <r>
    <s v="Watermelons"/>
    <x v="8"/>
    <s v="No"/>
    <s v="24 inch bins"/>
    <s v="RED FLESH SEEDLESS TYPE"/>
    <x v="323"/>
    <s v="FLORIDA"/>
    <n v="1523200"/>
    <s v="Truck"/>
    <n v="3808"/>
    <m/>
    <n v="2025"/>
    <s v="N/A"/>
    <s v="D (domestic)"/>
    <m/>
  </r>
  <r>
    <s v="Watermelons"/>
    <x v="12"/>
    <s v="No"/>
    <s v="24 inch bins"/>
    <s v="RED FLESH SEEDED TYPE"/>
    <x v="323"/>
    <s v="GEORGIA"/>
    <n v="1209600"/>
    <s v="Truck"/>
    <n v="3024"/>
    <m/>
    <n v="2025"/>
    <s v="N/A"/>
    <s v="D (domestic)"/>
    <m/>
  </r>
  <r>
    <s v="Watermelons"/>
    <x v="12"/>
    <s v="No"/>
    <s v="cartons"/>
    <s v="RED FLESH SEEDLESS MINIATURE"/>
    <x v="323"/>
    <s v="GEORGIA"/>
    <n v="101150"/>
    <s v="Truck"/>
    <n v="1190"/>
    <m/>
    <n v="2025"/>
    <s v="N/A"/>
    <s v="D (domestic)"/>
    <m/>
  </r>
  <r>
    <s v="Watermelons"/>
    <x v="12"/>
    <s v="No"/>
    <s v="24 inch bins"/>
    <s v="RED FLESH SEEDLESS TYPE"/>
    <x v="323"/>
    <s v="GEORGIA"/>
    <n v="12992000"/>
    <s v="Truck"/>
    <n v="32480"/>
    <m/>
    <n v="2025"/>
    <s v="N/A"/>
    <s v="D (domestic)"/>
    <m/>
  </r>
  <r>
    <s v="Watermelons"/>
    <x v="11"/>
    <s v="No"/>
    <s v="24 inch bins"/>
    <s v="RED FLESH SEEDED TYPE"/>
    <x v="323"/>
    <s v="SOUTH CAROLINA"/>
    <m/>
    <s v="Truck"/>
    <n v="448"/>
    <m/>
    <n v="2025"/>
    <s v="N/A"/>
    <s v="D (domestic)"/>
    <m/>
  </r>
  <r>
    <s v="Watermelons"/>
    <x v="11"/>
    <s v="No"/>
    <s v="24 inch bins"/>
    <s v="RED FLESH SEEDLESS TYPE"/>
    <x v="323"/>
    <s v="SOUTH CAROLINA"/>
    <n v="1232000"/>
    <s v="Truck"/>
    <n v="3080"/>
    <m/>
    <n v="2025"/>
    <s v="N/A"/>
    <s v="D (domestic)"/>
    <m/>
  </r>
  <r>
    <s v="Watermelons"/>
    <x v="10"/>
    <s v="No"/>
    <s v="cartons"/>
    <s v="RED FLESH SEEDLESS MINIATURE"/>
    <x v="323"/>
    <s v="WESTERN ARIZONA"/>
    <n v="181815"/>
    <s v="Truck"/>
    <n v="2139"/>
    <m/>
    <n v="2025"/>
    <s v="N/A"/>
    <s v="D (domestic)"/>
    <m/>
  </r>
  <r>
    <s v="Watermelons"/>
    <x v="10"/>
    <s v="No"/>
    <s v="24 inch bins"/>
    <s v="RED FLESH SEEDLESS TYPE"/>
    <x v="323"/>
    <s v="WESTERN ARIZONA"/>
    <n v="3271200"/>
    <s v="Truck"/>
    <n v="8178"/>
    <m/>
    <n v="2025"/>
    <s v="N/A"/>
    <s v="D (domestic)"/>
    <m/>
  </r>
  <r>
    <s v="Watermelons"/>
    <x v="10"/>
    <s v="No"/>
    <s v="24 inch bins"/>
    <s v="RED FLESH SEEDLESS TYPE"/>
    <x v="323"/>
    <s v="CENTRAL ARIZONA"/>
    <n v="2600000"/>
    <s v="Truck"/>
    <m/>
    <m/>
    <n v="2025"/>
    <s v="N/A"/>
    <s v="D (domestic)"/>
    <s v="added for 06/21/2025 on 06/25/2025"/>
  </r>
  <r>
    <s v="Watermelons"/>
    <x v="9"/>
    <s v="No"/>
    <s v="24 inch bins"/>
    <s v="RED FLESH SEEDED TYPE"/>
    <x v="323"/>
    <s v="LOWER RIO GRANDE VALLEY TEXAS"/>
    <n v="440000"/>
    <s v="Truck"/>
    <m/>
    <m/>
    <n v="2025"/>
    <s v="N/A"/>
    <s v="D (domestic)"/>
    <m/>
  </r>
  <r>
    <s v="Watermelons"/>
    <x v="9"/>
    <s v="No"/>
    <s v="24 inch bins"/>
    <s v="RED FLESH SEEDLESS TYPE"/>
    <x v="323"/>
    <s v="LOWER RIO GRANDE VALLEY TEXAS"/>
    <n v="3880000"/>
    <s v="Truck"/>
    <m/>
    <m/>
    <n v="2025"/>
    <s v="N/A"/>
    <s v="D (domestic)"/>
    <m/>
  </r>
  <r>
    <s v="Watermelons"/>
    <x v="10"/>
    <s v="Yes"/>
    <s v="cartons"/>
    <s v="RED FLESH SEEDLESS MINIATURE"/>
    <x v="323"/>
    <s v="WESTERN ARIZONA"/>
    <n v="494700"/>
    <s v="Truck"/>
    <n v="5820"/>
    <m/>
    <n v="2025"/>
    <s v="N/A"/>
    <s v="D (domestic)"/>
    <s v="added for 06/21/2025 on 06/24/2025"/>
  </r>
  <r>
    <s v="Watermelons"/>
    <x v="10"/>
    <s v="No"/>
    <s v="cartons"/>
    <s v="RED FLESH SEEDLESS MINIATURE"/>
    <x v="323"/>
    <s v="WESTERN ARIZONA"/>
    <n v="977500"/>
    <s v="Truck"/>
    <n v="11500"/>
    <m/>
    <n v="2025"/>
    <s v="N/A"/>
    <s v="D (domestic)"/>
    <s v="added for 06/21/2025 on 06/24/2025"/>
  </r>
  <r>
    <s v="Watermelons"/>
    <x v="10"/>
    <s v="No"/>
    <s v="24 inch bins"/>
    <s v="RED FLESH SEEDLESS TYPE"/>
    <x v="324"/>
    <s v="CENTRAL ARIZONA"/>
    <n v="2600000"/>
    <s v="Truck"/>
    <m/>
    <m/>
    <n v="2025"/>
    <s v="N/A"/>
    <s v="D (domestic)"/>
    <s v="added for 06/20/2025 on 06/25/2025"/>
  </r>
  <r>
    <s v="Watermelons"/>
    <x v="10"/>
    <s v="No"/>
    <s v="cartons"/>
    <s v="RED FLESH SEEDLESS MINIATURE"/>
    <x v="324"/>
    <s v="WESTERN ARIZONA"/>
    <n v="306340"/>
    <s v="Truck"/>
    <n v="3604"/>
    <m/>
    <n v="2025"/>
    <s v="N/A"/>
    <s v="D (domestic)"/>
    <m/>
  </r>
  <r>
    <s v="Watermelons"/>
    <x v="10"/>
    <s v="No"/>
    <s v="24 inch bins"/>
    <s v="RED FLESH SEEDLESS TYPE"/>
    <x v="324"/>
    <s v="WESTERN ARIZONA"/>
    <n v="828000"/>
    <s v="Truck"/>
    <n v="2070"/>
    <m/>
    <n v="2025"/>
    <s v="N/A"/>
    <s v="D (domestic)"/>
    <m/>
  </r>
  <r>
    <s v="Watermelons"/>
    <x v="10"/>
    <s v="Yes"/>
    <s v="cartons"/>
    <s v="RED FLESH SEEDLESS MINIATURE"/>
    <x v="324"/>
    <s v="WESTERN ARIZONA"/>
    <n v="459000"/>
    <s v="Truck"/>
    <n v="5400"/>
    <m/>
    <n v="2025"/>
    <s v="N/A"/>
    <s v="D (domestic)"/>
    <s v="added for 06/20/2025 on 06/24/2025"/>
  </r>
  <r>
    <s v="Watermelons"/>
    <x v="10"/>
    <s v="No"/>
    <s v="cartons"/>
    <s v="RED FLESH SEEDLESS MINIATURE"/>
    <x v="324"/>
    <s v="WESTERN ARIZONA"/>
    <n v="1020000"/>
    <s v="Truck"/>
    <n v="12000"/>
    <m/>
    <n v="2025"/>
    <s v="N/A"/>
    <s v="D (domestic)"/>
    <s v="added for 06/20/2025 on 06/24/2025"/>
  </r>
  <r>
    <s v="Watermelons"/>
    <x v="13"/>
    <s v="No"/>
    <s v="cartons"/>
    <s v="RED FLESH SEEDLESS MINIATURE"/>
    <x v="324"/>
    <s v="IMPERIAL VALLEY CALIFORNIA"/>
    <n v="1700000"/>
    <s v="Truck"/>
    <n v="20000"/>
    <m/>
    <n v="2025"/>
    <s v="N/A"/>
    <s v="D (domestic)"/>
    <m/>
  </r>
  <r>
    <s v="Watermelons"/>
    <x v="13"/>
    <s v="No"/>
    <s v="24 inch bins"/>
    <s v="RED FLESH SEEDLESS TYPE"/>
    <x v="324"/>
    <s v="IMPERIAL VALLEY CALIFORNIA"/>
    <n v="1600000"/>
    <s v="Truck"/>
    <m/>
    <m/>
    <n v="2025"/>
    <s v="N/A"/>
    <s v="D (domestic)"/>
    <m/>
  </r>
  <r>
    <s v="Watermelons"/>
    <x v="11"/>
    <s v="No"/>
    <s v="24 inch bins"/>
    <s v="RED FLESH SEEDED TYPE"/>
    <x v="324"/>
    <s v="SOUTH CAROLINA"/>
    <m/>
    <s v="Truck"/>
    <n v="448"/>
    <m/>
    <n v="2025"/>
    <s v="N/A"/>
    <s v="D (domestic)"/>
    <m/>
  </r>
  <r>
    <s v="Watermelons"/>
    <x v="11"/>
    <s v="No"/>
    <s v="24 inch bins"/>
    <s v="RED FLESH SEEDLESS TYPE"/>
    <x v="324"/>
    <s v="SOUTH CAROLINA"/>
    <n v="1590400"/>
    <s v="Truck"/>
    <n v="3976"/>
    <m/>
    <n v="2025"/>
    <s v="N/A"/>
    <s v="D (domestic)"/>
    <m/>
  </r>
  <r>
    <s v="Watermelons"/>
    <x v="8"/>
    <s v="No"/>
    <s v="24 inch bins"/>
    <s v="RED FLESH SEEDED TYPE"/>
    <x v="324"/>
    <s v="FLORIDA"/>
    <n v="67200"/>
    <s v="Truck"/>
    <n v="168"/>
    <m/>
    <n v="2025"/>
    <s v="N/A"/>
    <s v="D (domestic)"/>
    <m/>
  </r>
  <r>
    <s v="Watermelons"/>
    <x v="8"/>
    <s v="No"/>
    <s v="24 inch bins"/>
    <s v="RED FLESH SEEDLESS TYPE"/>
    <x v="324"/>
    <s v="FLORIDA"/>
    <n v="2934400"/>
    <s v="Truck"/>
    <n v="7336"/>
    <m/>
    <n v="2025"/>
    <s v="N/A"/>
    <s v="D (domestic)"/>
    <m/>
  </r>
  <r>
    <s v="Watermelons"/>
    <x v="12"/>
    <s v="No"/>
    <s v="24 inch bins"/>
    <s v="RED FLESH SEEDED TYPE"/>
    <x v="324"/>
    <s v="GEORGIA"/>
    <n v="1232000"/>
    <s v="Truck"/>
    <n v="3080"/>
    <m/>
    <n v="2025"/>
    <s v="N/A"/>
    <s v="D (domestic)"/>
    <m/>
  </r>
  <r>
    <s v="Watermelons"/>
    <x v="12"/>
    <s v="No"/>
    <s v="cartons"/>
    <s v="RED FLESH SEEDLESS MINIATURE"/>
    <x v="324"/>
    <s v="GEORGIA"/>
    <n v="187850"/>
    <s v="Truck"/>
    <n v="2210"/>
    <m/>
    <n v="2025"/>
    <s v="N/A"/>
    <s v="D (domestic)"/>
    <m/>
  </r>
  <r>
    <s v="Watermelons"/>
    <x v="12"/>
    <s v="No"/>
    <s v="24 inch bins"/>
    <s v="RED FLESH SEEDLESS TYPE"/>
    <x v="324"/>
    <s v="GEORGIA"/>
    <n v="12096000"/>
    <s v="Truck"/>
    <n v="30240"/>
    <m/>
    <n v="2025"/>
    <s v="N/A"/>
    <s v="D (domestic)"/>
    <m/>
  </r>
  <r>
    <s v="Watermelons"/>
    <x v="1"/>
    <s v="No"/>
    <s v="N/A"/>
    <s v="N/A"/>
    <x v="324"/>
    <s v="MEXICO CROSSINGS THROUGH NOGALES ARIZONA"/>
    <n v="984632"/>
    <s v="Truck"/>
    <m/>
    <m/>
    <n v="2024"/>
    <s v="N/A"/>
    <s v="I (import)"/>
    <m/>
  </r>
  <r>
    <s v="Watermelons"/>
    <x v="1"/>
    <s v="No"/>
    <s v="N/A"/>
    <s v="RED FLESH SEEDLESS MINIATURE"/>
    <x v="324"/>
    <s v="MEXICO CROSSINGS THROUGH NOGALES ARIZONA"/>
    <n v="285802"/>
    <s v="Truck"/>
    <m/>
    <m/>
    <n v="2024"/>
    <s v="N/A"/>
    <s v="I (import)"/>
    <m/>
  </r>
  <r>
    <s v="Watermelons"/>
    <x v="1"/>
    <s v="Yes"/>
    <s v="N/A"/>
    <s v="SEEDLESS"/>
    <x v="324"/>
    <s v="MEXICO CROSSINGS THROUGH NOGALES ARIZONA"/>
    <n v="19965"/>
    <s v="Truck"/>
    <m/>
    <m/>
    <n v="2024"/>
    <s v="N/A"/>
    <s v="I (import)"/>
    <m/>
  </r>
  <r>
    <s v="Watermelons"/>
    <x v="1"/>
    <s v="No"/>
    <s v="N/A"/>
    <s v="SEEDLESS"/>
    <x v="324"/>
    <s v="MEXICO CROSSINGS THROUGH NOGALES ARIZONA"/>
    <n v="4769703"/>
    <s v="Truck"/>
    <m/>
    <m/>
    <n v="2024"/>
    <s v="N/A"/>
    <s v="I (import)"/>
    <m/>
  </r>
  <r>
    <s v="Watermelons"/>
    <x v="1"/>
    <s v="No"/>
    <s v="N/A"/>
    <s v="N/A"/>
    <x v="324"/>
    <s v="MEXICO CROSSINGS THROUGH OTAY MESA CALIFORNIA"/>
    <n v="21439"/>
    <s v="Truck"/>
    <m/>
    <m/>
    <n v="2024"/>
    <s v="N/A"/>
    <s v="I (import)"/>
    <m/>
  </r>
  <r>
    <s v="Watermelons"/>
    <x v="1"/>
    <s v="No"/>
    <s v="N/A"/>
    <s v="SEEDLESS"/>
    <x v="324"/>
    <s v="MEXICO CROSSINGS THROUGH OTAY MESA CALIFORNIA"/>
    <n v="82790"/>
    <s v="Truck"/>
    <m/>
    <m/>
    <n v="2024"/>
    <s v="N/A"/>
    <s v="I (import)"/>
    <m/>
  </r>
  <r>
    <s v="Watermelons"/>
    <x v="1"/>
    <s v="No"/>
    <s v="N/A"/>
    <s v="RED FLESH SEEDLESS MINIATURE"/>
    <x v="324"/>
    <s v="MEXICO CROSSINGS THROUGH SAN LUIS ARIZONA"/>
    <n v="879450"/>
    <s v="Truck"/>
    <m/>
    <m/>
    <n v="2024"/>
    <s v="N/A"/>
    <s v="I (import)"/>
    <m/>
  </r>
  <r>
    <s v="Watermelons"/>
    <x v="1"/>
    <s v="No"/>
    <s v="N/A"/>
    <s v="SEEDLESS"/>
    <x v="324"/>
    <s v="MEXICO CROSSINGS THROUGH SAN LUIS ARIZONA"/>
    <n v="1260644"/>
    <s v="Truck"/>
    <m/>
    <m/>
    <n v="2024"/>
    <s v="N/A"/>
    <s v="I (import)"/>
    <m/>
  </r>
  <r>
    <s v="Watermelons"/>
    <x v="1"/>
    <s v="No"/>
    <s v="N/A"/>
    <s v="N/A"/>
    <x v="324"/>
    <s v="MEXICO CROSSINGS THROUGH CALEXICO CALIFORNIA"/>
    <n v="133958"/>
    <s v="Truck"/>
    <m/>
    <m/>
    <n v="2024"/>
    <s v="N/A"/>
    <s v="I (import)"/>
    <m/>
  </r>
  <r>
    <s v="Watermelons"/>
    <x v="1"/>
    <s v="No"/>
    <s v="N/A"/>
    <s v="RED FLESH SEEDLESS MINIATURE"/>
    <x v="324"/>
    <s v="MEXICO CROSSINGS THROUGH CALEXICO CALIFORNIA"/>
    <n v="358340"/>
    <s v="Truck"/>
    <m/>
    <m/>
    <n v="2024"/>
    <s v="N/A"/>
    <s v="I (import)"/>
    <m/>
  </r>
  <r>
    <s v="Watermelons"/>
    <x v="1"/>
    <s v="No"/>
    <s v="N/A"/>
    <s v="N/A"/>
    <x v="324"/>
    <s v="MEXICO CROSSINGS THROUGH EAGLE PASS TEXAS"/>
    <n v="122351"/>
    <s v="Truck"/>
    <m/>
    <m/>
    <n v="2024"/>
    <s v="N/A"/>
    <s v="I (import)"/>
    <m/>
  </r>
  <r>
    <s v="Watermelons"/>
    <x v="1"/>
    <s v="No"/>
    <s v="N/A"/>
    <s v="N/A"/>
    <x v="324"/>
    <s v="MEXICO CROSSINGS THROUGH PHARR TEXAS"/>
    <n v="29"/>
    <s v="Truck"/>
    <m/>
    <m/>
    <n v="2024"/>
    <s v="N/A"/>
    <s v="I (import)"/>
    <m/>
  </r>
  <r>
    <s v="Watermelons"/>
    <x v="9"/>
    <s v="No"/>
    <s v="24 inch bins"/>
    <s v="RED FLESH SEEDED TYPE"/>
    <x v="324"/>
    <s v="LOWER RIO GRANDE VALLEY TEXAS"/>
    <n v="800000"/>
    <s v="Truck"/>
    <m/>
    <m/>
    <n v="2025"/>
    <s v="N/A"/>
    <s v="D (domestic)"/>
    <m/>
  </r>
  <r>
    <s v="Watermelons"/>
    <x v="9"/>
    <s v="No"/>
    <s v="24 inch bins"/>
    <s v="RED FLESH SEEDLESS TYPE"/>
    <x v="324"/>
    <s v="LOWER RIO GRANDE VALLEY TEXAS"/>
    <n v="5080000"/>
    <s v="Truck"/>
    <m/>
    <m/>
    <n v="2025"/>
    <s v="N/A"/>
    <s v="D (domestic)"/>
    <m/>
  </r>
  <r>
    <s v="Watermelons"/>
    <x v="9"/>
    <s v="No"/>
    <s v="24 inch bins"/>
    <s v="RED FLESH SEEDED TYPE"/>
    <x v="325"/>
    <s v="LOWER RIO GRANDE VALLEY TEXAS"/>
    <n v="400000"/>
    <s v="Truck"/>
    <m/>
    <m/>
    <n v="2025"/>
    <s v="N/A"/>
    <s v="D (domestic)"/>
    <m/>
  </r>
  <r>
    <s v="Watermelons"/>
    <x v="10"/>
    <s v="No"/>
    <s v="24 inch bins"/>
    <s v="RED FLESH SEEDLESS TYPE"/>
    <x v="325"/>
    <s v="CENTRAL ARIZONA"/>
    <n v="2600000"/>
    <s v="Truck"/>
    <m/>
    <m/>
    <n v="2025"/>
    <s v="N/A"/>
    <s v="D (domestic)"/>
    <s v="added for 06/19/2025 on 06/25/2025"/>
  </r>
  <r>
    <s v="Watermelons"/>
    <x v="9"/>
    <s v="No"/>
    <s v="24 inch bins"/>
    <s v="RED FLESH SEEDLESS TYPE"/>
    <x v="325"/>
    <s v="LOWER RIO GRANDE VALLEY TEXAS"/>
    <n v="5880000"/>
    <s v="Truck"/>
    <m/>
    <m/>
    <n v="2025"/>
    <s v="N/A"/>
    <s v="D (domestic)"/>
    <m/>
  </r>
  <r>
    <s v="Watermelons"/>
    <x v="12"/>
    <s v="No"/>
    <s v="24 inch bins"/>
    <s v="RED FLESH SEEDED TYPE"/>
    <x v="325"/>
    <s v="GEORGIA"/>
    <n v="649600"/>
    <s v="Truck"/>
    <n v="1624"/>
    <m/>
    <n v="2025"/>
    <s v="N/A"/>
    <s v="D (domestic)"/>
    <m/>
  </r>
  <r>
    <s v="Watermelons"/>
    <x v="12"/>
    <s v="No"/>
    <s v="cartons"/>
    <s v="RED FLESH SEEDLESS MINIATURE"/>
    <x v="325"/>
    <s v="GEORGIA"/>
    <n v="72250"/>
    <s v="Truck"/>
    <n v="850"/>
    <m/>
    <n v="2025"/>
    <s v="N/A"/>
    <s v="D (domestic)"/>
    <m/>
  </r>
  <r>
    <s v="Watermelons"/>
    <x v="12"/>
    <s v="No"/>
    <s v="24 inch bins"/>
    <s v="RED FLESH SEEDLESS TYPE"/>
    <x v="325"/>
    <s v="GEORGIA"/>
    <n v="11536000"/>
    <s v="Truck"/>
    <n v="28840"/>
    <m/>
    <n v="2025"/>
    <s v="N/A"/>
    <s v="D (domestic)"/>
    <m/>
  </r>
  <r>
    <s v="Watermelons"/>
    <x v="11"/>
    <s v="No"/>
    <s v="24 inch bins"/>
    <s v="RED FLESH SEEDED TYPE"/>
    <x v="325"/>
    <s v="SOUTH CAROLINA"/>
    <n v="238000"/>
    <s v="Truck"/>
    <n v="595"/>
    <m/>
    <n v="2025"/>
    <s v="N/A"/>
    <s v="D (domestic)"/>
    <m/>
  </r>
  <r>
    <s v="Watermelons"/>
    <x v="11"/>
    <s v="No"/>
    <s v="24 inch bins"/>
    <s v="RED FLESH SEEDLESS TYPE"/>
    <x v="325"/>
    <s v="SOUTH CAROLINA"/>
    <n v="1366400"/>
    <s v="Truck"/>
    <n v="3416"/>
    <m/>
    <n v="2025"/>
    <s v="N/A"/>
    <s v="D (domestic)"/>
    <m/>
  </r>
  <r>
    <s v="Watermelons"/>
    <x v="8"/>
    <s v="No"/>
    <s v="24 inch bins"/>
    <s v="RED FLESH SEEDED TYPE"/>
    <x v="325"/>
    <s v="FLORIDA"/>
    <n v="67200"/>
    <s v="Truck"/>
    <n v="168"/>
    <m/>
    <n v="2025"/>
    <s v="N/A"/>
    <s v="D (domestic)"/>
    <m/>
  </r>
  <r>
    <s v="Watermelons"/>
    <x v="8"/>
    <s v="No"/>
    <s v="24 inch bins"/>
    <s v="RED FLESH SEEDLESS TYPE"/>
    <x v="325"/>
    <s v="FLORIDA"/>
    <n v="2396800"/>
    <s v="Truck"/>
    <n v="5992"/>
    <m/>
    <n v="2025"/>
    <s v="N/A"/>
    <s v="D (domestic)"/>
    <m/>
  </r>
  <r>
    <s v="Watermelons"/>
    <x v="10"/>
    <s v="No"/>
    <s v="cartons"/>
    <s v="RED FLESH SEEDLESS MINIATURE"/>
    <x v="325"/>
    <s v="CENTRAL ARIZONA"/>
    <n v="1700000"/>
    <s v="Truck"/>
    <n v="20000"/>
    <m/>
    <n v="2025"/>
    <s v="N/A"/>
    <s v="D (domestic)"/>
    <m/>
  </r>
  <r>
    <s v="Watermelons"/>
    <x v="10"/>
    <s v="No"/>
    <s v="24 inch bins"/>
    <s v="RED FLESH SEEDLESS TYPE"/>
    <x v="325"/>
    <s v="CENTRAL ARIZONA"/>
    <n v="1000000"/>
    <s v="Truck"/>
    <m/>
    <m/>
    <n v="2025"/>
    <s v="N/A"/>
    <s v="D (domestic)"/>
    <m/>
  </r>
  <r>
    <s v="Watermelons"/>
    <x v="10"/>
    <s v="No"/>
    <s v="cartons"/>
    <s v="RED FLESH SEEDLESS MINIATURE"/>
    <x v="325"/>
    <s v="WESTERN ARIZONA"/>
    <n v="369750"/>
    <s v="Truck"/>
    <n v="4350"/>
    <m/>
    <n v="2025"/>
    <s v="N/A"/>
    <s v="D (domestic)"/>
    <m/>
  </r>
  <r>
    <s v="Watermelons"/>
    <x v="10"/>
    <s v="No"/>
    <s v="24 inch bins"/>
    <s v="RED FLESH SEEDLESS TYPE"/>
    <x v="325"/>
    <s v="WESTERN ARIZONA"/>
    <n v="884400"/>
    <s v="Truck"/>
    <n v="2211"/>
    <m/>
    <n v="2025"/>
    <s v="N/A"/>
    <s v="D (domestic)"/>
    <m/>
  </r>
  <r>
    <s v="Watermelons"/>
    <x v="10"/>
    <s v="No"/>
    <s v="cartons"/>
    <s v="RED FLESH SEEDLESS TYPE"/>
    <x v="325"/>
    <s v="WESTERN ARIZONA"/>
    <n v="61200"/>
    <s v="Truck"/>
    <n v="720"/>
    <m/>
    <n v="2025"/>
    <s v="N/A"/>
    <s v="D (domestic)"/>
    <m/>
  </r>
  <r>
    <s v="Watermelons"/>
    <x v="13"/>
    <s v="No"/>
    <s v="cartons"/>
    <s v="RED FLESH SEEDLESS MINIATURE"/>
    <x v="325"/>
    <s v="IMPERIAL VALLEY CALIFORNIA"/>
    <n v="3400000"/>
    <s v="Truck"/>
    <n v="40000"/>
    <m/>
    <n v="2025"/>
    <s v="N/A"/>
    <s v="D (domestic)"/>
    <m/>
  </r>
  <r>
    <s v="Watermelons"/>
    <x v="13"/>
    <s v="No"/>
    <s v="24 inch bins"/>
    <s v="RED FLESH SEEDLESS TYPE"/>
    <x v="325"/>
    <s v="IMPERIAL VALLEY CALIFORNIA"/>
    <n v="1200000"/>
    <s v="Truck"/>
    <m/>
    <m/>
    <n v="2025"/>
    <s v="N/A"/>
    <s v="D (domestic)"/>
    <m/>
  </r>
  <r>
    <s v="Watermelons"/>
    <x v="10"/>
    <s v="No"/>
    <s v="cartons"/>
    <s v="RED FLESH SEEDLESS MINIATURE"/>
    <x v="326"/>
    <s v="WESTERN ARIZONA"/>
    <n v="259250"/>
    <s v="Truck"/>
    <n v="3050"/>
    <m/>
    <n v="2025"/>
    <s v="N/A"/>
    <s v="D (domestic)"/>
    <s v="added for 06/18/2025 on 06/20/2025"/>
  </r>
  <r>
    <s v="Watermelons"/>
    <x v="13"/>
    <s v="No"/>
    <s v="cartons"/>
    <s v="RED FLESH SEEDLESS MINIATURE"/>
    <x v="326"/>
    <s v="IMPERIAL VALLEY CALIFORNIA"/>
    <n v="3825000"/>
    <s v="Truck"/>
    <n v="45000"/>
    <m/>
    <n v="2025"/>
    <s v="N/A"/>
    <s v="D (domestic)"/>
    <s v="added for 06/18/2025 on 06/20/2025"/>
  </r>
  <r>
    <s v="Watermelons"/>
    <x v="13"/>
    <s v="No"/>
    <s v="24 inch bins"/>
    <s v="RED FLESH SEEDLESS TYPE"/>
    <x v="326"/>
    <s v="IMPERIAL VALLEY CALIFORNIA"/>
    <n v="1200000"/>
    <s v="Truck"/>
    <m/>
    <m/>
    <n v="2025"/>
    <s v="N/A"/>
    <s v="D (domestic)"/>
    <s v="added for 06/18/2025 on 06/20/2025"/>
  </r>
  <r>
    <s v="Watermelons"/>
    <x v="10"/>
    <s v="No"/>
    <s v="24 inch bins"/>
    <s v="RED FLESH SEEDLESS TYPE"/>
    <x v="326"/>
    <s v="WESTERN ARIZONA"/>
    <n v="833200"/>
    <s v="Truck"/>
    <n v="2083"/>
    <m/>
    <n v="2025"/>
    <s v="N/A"/>
    <s v="D (domestic)"/>
    <s v="added for 06/18/2025 on 06/20/2025"/>
  </r>
  <r>
    <s v="Watermelons"/>
    <x v="10"/>
    <s v="No"/>
    <s v="cartons"/>
    <s v="RED FLESH SEEDLESS TYPE"/>
    <x v="326"/>
    <s v="WESTERN ARIZONA"/>
    <n v="2040"/>
    <s v="Truck"/>
    <n v="24"/>
    <m/>
    <n v="2025"/>
    <s v="N/A"/>
    <s v="D (domestic)"/>
    <s v="added for 06/18/2025 on 06/20/2025"/>
  </r>
  <r>
    <s v="Watermelons"/>
    <x v="10"/>
    <s v="No"/>
    <s v="cartons"/>
    <s v="RED FLESH SEEDLESS MINIATURE"/>
    <x v="326"/>
    <s v="CENTRAL ARIZONA"/>
    <n v="1700000"/>
    <s v="Truck"/>
    <n v="20000"/>
    <m/>
    <n v="2025"/>
    <s v="N/A"/>
    <s v="D (domestic)"/>
    <s v="added for 06/18/2025 on 06/20/2025"/>
  </r>
  <r>
    <s v="Watermelons"/>
    <x v="10"/>
    <s v="No"/>
    <s v="24 inch bins"/>
    <s v="RED FLESH SEEDLESS TYPE"/>
    <x v="326"/>
    <s v="CENTRAL ARIZONA"/>
    <n v="1000000"/>
    <s v="Truck"/>
    <m/>
    <m/>
    <n v="2025"/>
    <s v="N/A"/>
    <s v="D (domestic)"/>
    <s v="added for 06/18/2025 on 06/20/2025"/>
  </r>
  <r>
    <s v="Watermelons"/>
    <x v="12"/>
    <s v="No"/>
    <s v="cartons"/>
    <s v="RED FLESH SEEDLESS MINIATURE"/>
    <x v="326"/>
    <s v="GEORGIA"/>
    <n v="72250"/>
    <s v="Truck"/>
    <n v="850"/>
    <m/>
    <n v="2025"/>
    <s v="N/A"/>
    <s v="D (domestic)"/>
    <m/>
  </r>
  <r>
    <s v="Watermelons"/>
    <x v="12"/>
    <s v="No"/>
    <s v="24 inch bins"/>
    <s v="RED FLESH SEEDLESS TYPE"/>
    <x v="326"/>
    <s v="GEORGIA"/>
    <n v="10953600"/>
    <s v="Truck"/>
    <n v="27384"/>
    <m/>
    <n v="2025"/>
    <s v="N/A"/>
    <s v="D (domestic)"/>
    <m/>
  </r>
  <r>
    <s v="Watermelons"/>
    <x v="11"/>
    <s v="No"/>
    <s v="24 inch bins"/>
    <s v="RED FLESH SEEDED TYPE"/>
    <x v="326"/>
    <s v="SOUTH CAROLINA"/>
    <n v="156800"/>
    <s v="Truck"/>
    <n v="392"/>
    <m/>
    <n v="2025"/>
    <s v="N/A"/>
    <s v="D (domestic)"/>
    <m/>
  </r>
  <r>
    <s v="Watermelons"/>
    <x v="8"/>
    <s v="No"/>
    <s v="24 inch bins"/>
    <s v="RED FLESH SEEDED TYPE"/>
    <x v="326"/>
    <s v="FLORIDA"/>
    <n v="224000"/>
    <s v="Truck"/>
    <n v="560"/>
    <m/>
    <n v="2025"/>
    <s v="N/A"/>
    <s v="D (domestic)"/>
    <m/>
  </r>
  <r>
    <s v="Watermelons"/>
    <x v="8"/>
    <s v="No"/>
    <s v="24 inch bins"/>
    <s v="RED FLESH SEEDLESS TYPE"/>
    <x v="326"/>
    <s v="FLORIDA"/>
    <n v="4233600"/>
    <s v="Truck"/>
    <n v="10584"/>
    <m/>
    <n v="2025"/>
    <s v="N/A"/>
    <s v="D (domestic)"/>
    <m/>
  </r>
  <r>
    <s v="Watermelons"/>
    <x v="12"/>
    <s v="No"/>
    <s v="24 inch bins"/>
    <s v="RED FLESH SEEDED TYPE"/>
    <x v="326"/>
    <s v="GEORGIA"/>
    <n v="739200"/>
    <s v="Truck"/>
    <n v="1848"/>
    <m/>
    <n v="2025"/>
    <s v="N/A"/>
    <s v="D (domestic)"/>
    <m/>
  </r>
  <r>
    <s v="Watermelons"/>
    <x v="0"/>
    <s v="No"/>
    <s v="N/A"/>
    <s v="N/A"/>
    <x v="326"/>
    <s v="IMPORTS THROUGH SAN JUAN PUERTO RICO"/>
    <n v="3036"/>
    <s v="Boat"/>
    <m/>
    <m/>
    <n v="2024"/>
    <s v="N/A"/>
    <s v="I (import)"/>
    <m/>
  </r>
  <r>
    <s v="Watermelons"/>
    <x v="1"/>
    <s v="No"/>
    <s v="N/A"/>
    <s v="N/A"/>
    <x v="326"/>
    <s v="MEXICO CROSSINGS THROUGH NOGALES ARIZONA"/>
    <n v="2060087"/>
    <s v="Truck"/>
    <m/>
    <m/>
    <n v="2024"/>
    <s v="N/A"/>
    <s v="I (import)"/>
    <m/>
  </r>
  <r>
    <s v="Watermelons"/>
    <x v="1"/>
    <s v="No"/>
    <s v="N/A"/>
    <s v="RED FLESH SEEDLESS MINIATURE"/>
    <x v="326"/>
    <s v="MEXICO CROSSINGS THROUGH NOGALES ARIZONA"/>
    <n v="382338"/>
    <s v="Truck"/>
    <m/>
    <m/>
    <n v="2024"/>
    <s v="N/A"/>
    <s v="I (import)"/>
    <m/>
  </r>
  <r>
    <s v="Watermelons"/>
    <x v="1"/>
    <s v="Yes"/>
    <s v="N/A"/>
    <s v="SEEDLESS"/>
    <x v="326"/>
    <s v="MEXICO CROSSINGS THROUGH NOGALES ARIZONA"/>
    <n v="58656"/>
    <s v="Truck"/>
    <m/>
    <m/>
    <n v="2024"/>
    <s v="N/A"/>
    <s v="I (import)"/>
    <m/>
  </r>
  <r>
    <s v="Watermelons"/>
    <x v="1"/>
    <s v="No"/>
    <s v="N/A"/>
    <s v="SEEDLESS"/>
    <x v="326"/>
    <s v="MEXICO CROSSINGS THROUGH NOGALES ARIZONA"/>
    <n v="6499299"/>
    <s v="Truck"/>
    <m/>
    <m/>
    <n v="2024"/>
    <s v="N/A"/>
    <s v="I (import)"/>
    <m/>
  </r>
  <r>
    <s v="Watermelons"/>
    <x v="1"/>
    <s v="No"/>
    <s v="N/A"/>
    <s v="N/A"/>
    <x v="326"/>
    <s v="MEXICO CROSSINGS THROUGH OTAY MESA CALIFORNIA"/>
    <n v="69012"/>
    <s v="Truck"/>
    <m/>
    <m/>
    <n v="2024"/>
    <s v="N/A"/>
    <s v="I (import)"/>
    <m/>
  </r>
  <r>
    <s v="Watermelons"/>
    <x v="1"/>
    <s v="No"/>
    <s v="N/A"/>
    <s v="SEEDLESS"/>
    <x v="326"/>
    <s v="MEXICO CROSSINGS THROUGH OTAY MESA CALIFORNIA"/>
    <n v="61248"/>
    <s v="Truck"/>
    <m/>
    <m/>
    <n v="2024"/>
    <s v="N/A"/>
    <s v="I (import)"/>
    <m/>
  </r>
  <r>
    <s v="Watermelons"/>
    <x v="1"/>
    <s v="No"/>
    <s v="N/A"/>
    <s v="RED FLESH SEEDLESS MINIATURE"/>
    <x v="326"/>
    <s v="MEXICO CROSSINGS THROUGH SAN LUIS ARIZONA"/>
    <n v="445500"/>
    <s v="Truck"/>
    <m/>
    <m/>
    <n v="2024"/>
    <s v="N/A"/>
    <s v="I (import)"/>
    <m/>
  </r>
  <r>
    <s v="Watermelons"/>
    <x v="1"/>
    <s v="Yes"/>
    <s v="N/A"/>
    <s v="SEEDLESS"/>
    <x v="326"/>
    <s v="MEXICO CROSSINGS THROUGH SAN LUIS ARIZONA"/>
    <n v="19800"/>
    <s v="Truck"/>
    <m/>
    <m/>
    <n v="2024"/>
    <s v="N/A"/>
    <s v="I (import)"/>
    <m/>
  </r>
  <r>
    <s v="Watermelons"/>
    <x v="1"/>
    <s v="No"/>
    <s v="N/A"/>
    <s v="SEEDLESS"/>
    <x v="326"/>
    <s v="MEXICO CROSSINGS THROUGH SAN LUIS ARIZONA"/>
    <n v="324720"/>
    <s v="Truck"/>
    <m/>
    <m/>
    <n v="2024"/>
    <s v="N/A"/>
    <s v="I (import)"/>
    <m/>
  </r>
  <r>
    <s v="Watermelons"/>
    <x v="1"/>
    <s v="No"/>
    <s v="N/A"/>
    <s v="N/A"/>
    <x v="326"/>
    <s v="MEXICO CROSSINGS THROUGH CALEXICO CALIFORNIA"/>
    <n v="172981"/>
    <s v="Truck"/>
    <m/>
    <m/>
    <n v="2024"/>
    <s v="N/A"/>
    <s v="I (import)"/>
    <m/>
  </r>
  <r>
    <s v="Watermelons"/>
    <x v="1"/>
    <s v="No"/>
    <s v="N/A"/>
    <s v="RED FLESH SEEDLESS MINIATURE"/>
    <x v="326"/>
    <s v="MEXICO CROSSINGS THROUGH CALEXICO CALIFORNIA"/>
    <n v="430795"/>
    <s v="Truck"/>
    <m/>
    <m/>
    <n v="2024"/>
    <s v="N/A"/>
    <s v="I (import)"/>
    <m/>
  </r>
  <r>
    <s v="Watermelons"/>
    <x v="1"/>
    <s v="No"/>
    <s v="N/A"/>
    <s v="SEEDLESS"/>
    <x v="326"/>
    <s v="MEXICO CROSSINGS THROUGH CALEXICO CALIFORNIA"/>
    <n v="313698"/>
    <s v="Truck"/>
    <m/>
    <m/>
    <n v="2024"/>
    <s v="N/A"/>
    <s v="I (import)"/>
    <m/>
  </r>
  <r>
    <s v="Watermelons"/>
    <x v="1"/>
    <s v="No"/>
    <s v="N/A"/>
    <s v="SEEDLESS"/>
    <x v="326"/>
    <s v="MEXICO CROSSINGS THROUGH PROGRESO TEXAS"/>
    <n v="28534"/>
    <s v="Truck"/>
    <m/>
    <m/>
    <n v="2024"/>
    <s v="N/A"/>
    <s v="I (import)"/>
    <m/>
  </r>
  <r>
    <s v="Watermelons"/>
    <x v="9"/>
    <s v="No"/>
    <s v="24 inch bins"/>
    <s v="RED FLESH SEEDED TYPE"/>
    <x v="326"/>
    <s v="LOWER RIO GRANDE VALLEY TEXAS"/>
    <n v="200000"/>
    <s v="Truck"/>
    <m/>
    <m/>
    <n v="2025"/>
    <s v="N/A"/>
    <s v="D (domestic)"/>
    <m/>
  </r>
  <r>
    <s v="Watermelons"/>
    <x v="9"/>
    <s v="No"/>
    <s v="N/A"/>
    <s v="RED FLESH SEEDLESS TYPE"/>
    <x v="326"/>
    <s v="LOWER RIO GRANDE VALLEY TEXAS"/>
    <n v="80000"/>
    <s v="Truck"/>
    <m/>
    <m/>
    <n v="2025"/>
    <s v="N/A"/>
    <s v="D (domestic)"/>
    <m/>
  </r>
  <r>
    <s v="Watermelons"/>
    <x v="9"/>
    <s v="No"/>
    <s v="24 inch bins"/>
    <s v="RED FLESH SEEDLESS TYPE"/>
    <x v="326"/>
    <s v="LOWER RIO GRANDE VALLEY TEXAS"/>
    <n v="6240000"/>
    <s v="Truck"/>
    <m/>
    <m/>
    <n v="2025"/>
    <s v="N/A"/>
    <s v="D (domestic)"/>
    <m/>
  </r>
  <r>
    <s v="Watermelons"/>
    <x v="12"/>
    <s v="No"/>
    <s v="24 inch bins"/>
    <s v="RED FLESH SEEDLESS TYPE"/>
    <x v="327"/>
    <s v="GEORGIA"/>
    <n v="9856000"/>
    <s v="Truck"/>
    <n v="24640"/>
    <m/>
    <n v="2025"/>
    <s v="N/A"/>
    <s v="D (domestic)"/>
    <m/>
  </r>
  <r>
    <s v="Watermelons"/>
    <x v="10"/>
    <s v="Yes"/>
    <s v="cartons"/>
    <s v="RED FLESH SEEDLESS MINIATURE"/>
    <x v="327"/>
    <s v="WESTERN ARIZONA"/>
    <n v="287300"/>
    <s v="Truck"/>
    <n v="3380"/>
    <m/>
    <n v="2025"/>
    <s v="N/A"/>
    <s v="D (domestic)"/>
    <s v="added for 06/17/2025 on 06/20/2025"/>
  </r>
  <r>
    <s v="Watermelons"/>
    <x v="11"/>
    <s v="No"/>
    <s v="24 inch bins"/>
    <s v="RED FLESH SEEDED TYPE"/>
    <x v="327"/>
    <s v="SOUTH CAROLINA"/>
    <n v="156800"/>
    <s v="Truck"/>
    <n v="392"/>
    <m/>
    <n v="2025"/>
    <s v="N/A"/>
    <s v="D (domestic)"/>
    <m/>
  </r>
  <r>
    <s v="Watermelons"/>
    <x v="10"/>
    <s v="No"/>
    <s v="cartons"/>
    <s v="RED FLESH SEEDLESS MINIATURE"/>
    <x v="327"/>
    <s v="WESTERN ARIZONA"/>
    <n v="637500"/>
    <s v="Truck"/>
    <n v="7500"/>
    <m/>
    <n v="2025"/>
    <s v="N/A"/>
    <s v="D (domestic)"/>
    <s v="added for 06/17/2025 on 06/20/2025"/>
  </r>
  <r>
    <s v="Watermelons"/>
    <x v="11"/>
    <s v="No"/>
    <s v="24 inch bins"/>
    <s v="RED FLESH SEEDLESS TYPE"/>
    <x v="327"/>
    <s v="SOUTH CAROLINA"/>
    <n v="784000"/>
    <s v="Truck"/>
    <n v="1960"/>
    <m/>
    <n v="2025"/>
    <s v="N/A"/>
    <s v="D (domestic)"/>
    <m/>
  </r>
  <r>
    <s v="Watermelons"/>
    <x v="12"/>
    <s v="No"/>
    <s v="cartons"/>
    <s v="RED FLESH SEEDLESS MINIATURE"/>
    <x v="327"/>
    <s v="GEORGIA"/>
    <n v="79475"/>
    <s v="Truck"/>
    <n v="935"/>
    <m/>
    <n v="2025"/>
    <s v="N/A"/>
    <s v="D (domestic)"/>
    <m/>
  </r>
  <r>
    <s v="Watermelons"/>
    <x v="12"/>
    <s v="No"/>
    <s v="24 inch bins"/>
    <s v="RED FLESH SEEDED TYPE"/>
    <x v="327"/>
    <s v="GEORGIA"/>
    <n v="1052800"/>
    <s v="Truck"/>
    <n v="2632"/>
    <m/>
    <n v="2025"/>
    <s v="N/A"/>
    <s v="D (domestic)"/>
    <m/>
  </r>
  <r>
    <s v="Watermelons"/>
    <x v="10"/>
    <s v="No"/>
    <s v="24 inch bins"/>
    <s v="RED FLESH SEEDLESS TYPE"/>
    <x v="327"/>
    <s v="WESTERN ARIZONA"/>
    <n v="518400"/>
    <s v="Truck"/>
    <n v="1296"/>
    <m/>
    <n v="2025"/>
    <s v="N/A"/>
    <s v="D (domestic)"/>
    <m/>
  </r>
  <r>
    <s v="Watermelons"/>
    <x v="8"/>
    <s v="No"/>
    <s v="24 inch bins"/>
    <s v="RED FLESH SEEDED TYPE"/>
    <x v="327"/>
    <s v="FLORIDA"/>
    <n v="67200"/>
    <s v="Truck"/>
    <n v="168"/>
    <m/>
    <n v="2025"/>
    <s v="N/A"/>
    <s v="D (domestic)"/>
    <m/>
  </r>
  <r>
    <s v="Watermelons"/>
    <x v="13"/>
    <s v="No"/>
    <s v="24 inch bins"/>
    <s v="RED FLESH SEEDLESS TYPE"/>
    <x v="327"/>
    <s v="IMPERIAL VALLEY CALIFORNIA"/>
    <n v="1200000"/>
    <s v="Truck"/>
    <m/>
    <m/>
    <n v="2025"/>
    <s v="N/A"/>
    <s v="D (domestic)"/>
    <m/>
  </r>
  <r>
    <s v="Watermelons"/>
    <x v="8"/>
    <s v="No"/>
    <s v="24 inch bins"/>
    <s v="RED FLESH SEEDLESS TYPE"/>
    <x v="327"/>
    <s v="FLORIDA"/>
    <n v="3830400"/>
    <s v="Truck"/>
    <n v="9576"/>
    <m/>
    <n v="2025"/>
    <s v="N/A"/>
    <s v="D (domestic)"/>
    <m/>
  </r>
  <r>
    <s v="Watermelons"/>
    <x v="13"/>
    <s v="No"/>
    <s v="24 inch bins"/>
    <s v="RED FLESH SEEDED TYPE"/>
    <x v="327"/>
    <s v="IMPERIAL VALLEY CALIFORNIA"/>
    <n v="80000"/>
    <s v="Truck"/>
    <m/>
    <m/>
    <n v="2025"/>
    <s v="N/A"/>
    <s v="D (domestic)"/>
    <m/>
  </r>
  <r>
    <s v="Watermelons"/>
    <x v="10"/>
    <s v="No"/>
    <s v="cartons"/>
    <s v="RED FLESH SEEDLESS MINIATURE"/>
    <x v="327"/>
    <s v="CENTRAL ARIZONA"/>
    <n v="1700000"/>
    <s v="Truck"/>
    <n v="20000"/>
    <m/>
    <n v="2025"/>
    <s v="N/A"/>
    <s v="D (domestic)"/>
    <m/>
  </r>
  <r>
    <s v="Watermelons"/>
    <x v="13"/>
    <s v="No"/>
    <s v="cartons"/>
    <s v="RED FLESH SEEDLESS MINIATURE"/>
    <x v="327"/>
    <s v="IMPERIAL VALLEY CALIFORNIA"/>
    <n v="2975000"/>
    <s v="Truck"/>
    <n v="35000"/>
    <m/>
    <n v="2025"/>
    <s v="N/A"/>
    <s v="D (domestic)"/>
    <m/>
  </r>
  <r>
    <s v="Watermelons"/>
    <x v="10"/>
    <s v="No"/>
    <s v="24 inch bins"/>
    <s v="RED FLESH SEEDLESS TYPE"/>
    <x v="327"/>
    <s v="CENTRAL ARIZONA"/>
    <n v="1000000"/>
    <s v="Truck"/>
    <m/>
    <m/>
    <n v="2025"/>
    <s v="N/A"/>
    <s v="D (domestic)"/>
    <m/>
  </r>
  <r>
    <s v="Watermelons"/>
    <x v="1"/>
    <s v="No"/>
    <s v="N/A"/>
    <s v="N/A"/>
    <x v="327"/>
    <s v="MEXICO CROSSINGS THROUGH NOGALES ARIZONA"/>
    <n v="35594"/>
    <s v="Truck"/>
    <m/>
    <m/>
    <n v="2024"/>
    <s v="N/A"/>
    <s v="I (import)"/>
    <m/>
  </r>
  <r>
    <s v="Watermelons"/>
    <x v="10"/>
    <s v="No"/>
    <s v="cartons"/>
    <s v="RED FLESH SEEDLESS MINIATURE"/>
    <x v="327"/>
    <s v="WESTERN ARIZONA"/>
    <n v="259250"/>
    <s v="Truck"/>
    <n v="3050"/>
    <m/>
    <n v="2025"/>
    <s v="N/A"/>
    <s v="D (domestic)"/>
    <m/>
  </r>
  <r>
    <s v="Watermelons"/>
    <x v="1"/>
    <s v="Yes"/>
    <s v="N/A"/>
    <s v="RED FLESH SEEDLESS MINIATURE"/>
    <x v="327"/>
    <s v="MEXICO CROSSINGS THROUGH NOGALES ARIZONA"/>
    <n v="14630"/>
    <s v="Truck"/>
    <m/>
    <m/>
    <n v="2024"/>
    <s v="N/A"/>
    <s v="I (import)"/>
    <m/>
  </r>
  <r>
    <s v="Watermelons"/>
    <x v="10"/>
    <s v="Yes"/>
    <s v="24 inch bins"/>
    <s v="RED FLESH SEEDLESS TYPE"/>
    <x v="327"/>
    <s v="WESTERN ARIZONA"/>
    <n v="13600"/>
    <s v="Truck"/>
    <n v="34"/>
    <m/>
    <n v="2025"/>
    <s v="N/A"/>
    <s v="D (domestic)"/>
    <m/>
  </r>
  <r>
    <s v="Watermelons"/>
    <x v="1"/>
    <s v="No"/>
    <s v="N/A"/>
    <s v="RED FLESH SEEDLESS MINIATURE"/>
    <x v="327"/>
    <s v="MEXICO CROSSINGS THROUGH NOGALES ARIZONA"/>
    <n v="7645"/>
    <s v="Truck"/>
    <m/>
    <m/>
    <n v="2024"/>
    <s v="N/A"/>
    <s v="I (import)"/>
    <m/>
  </r>
  <r>
    <s v="Watermelons"/>
    <x v="9"/>
    <s v="No"/>
    <s v="24 inch bins"/>
    <s v="RED FLESH SEEDED TYPE"/>
    <x v="327"/>
    <s v="LOWER RIO GRANDE VALLEY TEXAS"/>
    <n v="760000"/>
    <s v="Truck"/>
    <m/>
    <m/>
    <n v="2025"/>
    <s v="N/A"/>
    <s v="D (domestic)"/>
    <m/>
  </r>
  <r>
    <s v="Watermelons"/>
    <x v="1"/>
    <s v="Yes"/>
    <s v="N/A"/>
    <s v="SEEDLESS"/>
    <x v="327"/>
    <s v="MEXICO CROSSINGS THROUGH NOGALES ARIZONA"/>
    <n v="12984"/>
    <s v="Truck"/>
    <m/>
    <m/>
    <n v="2024"/>
    <s v="N/A"/>
    <s v="I (import)"/>
    <m/>
  </r>
  <r>
    <s v="Watermelons"/>
    <x v="9"/>
    <s v="No"/>
    <s v="24 inch bins"/>
    <s v="RED FLESH SEEDLESS TYPE"/>
    <x v="327"/>
    <s v="LOWER RIO GRANDE VALLEY TEXAS"/>
    <n v="6560000"/>
    <s v="Truck"/>
    <m/>
    <m/>
    <n v="2025"/>
    <s v="N/A"/>
    <s v="D (domestic)"/>
    <m/>
  </r>
  <r>
    <s v="Watermelons"/>
    <x v="1"/>
    <s v="No"/>
    <s v="N/A"/>
    <s v="SEEDLESS"/>
    <x v="327"/>
    <s v="MEXICO CROSSINGS THROUGH NOGALES ARIZONA"/>
    <n v="31702"/>
    <s v="Truck"/>
    <m/>
    <m/>
    <n v="2024"/>
    <s v="N/A"/>
    <s v="I (import)"/>
    <m/>
  </r>
  <r>
    <s v="Watermelons"/>
    <x v="1"/>
    <s v="No"/>
    <s v="N/A"/>
    <s v="N/A"/>
    <x v="327"/>
    <s v="MEXICO CROSSINGS THROUGH OTAY MESA CALIFORNIA"/>
    <n v="11825"/>
    <s v="Truck"/>
    <m/>
    <m/>
    <n v="2024"/>
    <s v="N/A"/>
    <s v="I (import)"/>
    <m/>
  </r>
  <r>
    <s v="Watermelons"/>
    <x v="1"/>
    <s v="No"/>
    <s v="N/A"/>
    <s v="SEEDLESS"/>
    <x v="327"/>
    <s v="MEXICO CROSSINGS THROUGH OTAY MESA CALIFORNIA"/>
    <n v="26761"/>
    <s v="Truck"/>
    <m/>
    <m/>
    <n v="2024"/>
    <s v="N/A"/>
    <s v="I (import)"/>
    <m/>
  </r>
  <r>
    <s v="Watermelons"/>
    <x v="1"/>
    <s v="No"/>
    <s v="N/A"/>
    <s v="RED FLESH SEEDLESS MINIATURE"/>
    <x v="327"/>
    <s v="MEXICO CROSSINGS THROUGH SAN LUIS ARIZONA"/>
    <n v="28125"/>
    <s v="Truck"/>
    <m/>
    <m/>
    <n v="2024"/>
    <s v="N/A"/>
    <s v="I (import)"/>
    <m/>
  </r>
  <r>
    <s v="Watermelons"/>
    <x v="1"/>
    <s v="No"/>
    <s v="N/A"/>
    <s v="SEEDLESS"/>
    <x v="327"/>
    <s v="MEXICO CROSSINGS THROUGH SAN LUIS ARIZONA"/>
    <n v="36222"/>
    <s v="Truck"/>
    <m/>
    <m/>
    <n v="2024"/>
    <s v="N/A"/>
    <s v="I (import)"/>
    <m/>
  </r>
  <r>
    <s v="Watermelons"/>
    <x v="1"/>
    <s v="No"/>
    <s v="N/A"/>
    <s v="N/A"/>
    <x v="327"/>
    <s v="MEXICO CROSSINGS THROUGH CALEXICO CALIFORNIA"/>
    <n v="10315"/>
    <s v="Truck"/>
    <m/>
    <m/>
    <n v="2024"/>
    <s v="N/A"/>
    <s v="I (import)"/>
    <m/>
  </r>
  <r>
    <s v="Watermelons"/>
    <x v="1"/>
    <s v="No"/>
    <s v="N/A"/>
    <s v="RED FLESH SEEDLESS MINIATURE"/>
    <x v="327"/>
    <s v="MEXICO CROSSINGS THROUGH CALEXICO CALIFORNIA"/>
    <n v="22815"/>
    <s v="Truck"/>
    <m/>
    <m/>
    <n v="2024"/>
    <s v="N/A"/>
    <s v="I (import)"/>
    <m/>
  </r>
  <r>
    <s v="Watermelons"/>
    <x v="1"/>
    <s v="No"/>
    <s v="N/A"/>
    <s v="SEEDLESS"/>
    <x v="327"/>
    <s v="MEXICO CROSSINGS THROUGH CALEXICO CALIFORNIA"/>
    <n v="29510"/>
    <s v="Truck"/>
    <m/>
    <m/>
    <n v="2024"/>
    <s v="N/A"/>
    <s v="I (import)"/>
    <m/>
  </r>
  <r>
    <s v="Watermelons"/>
    <x v="1"/>
    <s v="No"/>
    <s v="N/A"/>
    <s v="N/A"/>
    <x v="327"/>
    <s v="MEXICO CROSSINGS THROUGH PROGRESO TEXAS"/>
    <n v="42174"/>
    <s v="Truck"/>
    <m/>
    <m/>
    <n v="2024"/>
    <s v="N/A"/>
    <s v="I (import)"/>
    <m/>
  </r>
  <r>
    <s v="Watermelons"/>
    <x v="10"/>
    <s v="Yes"/>
    <s v="cartons"/>
    <s v="RED FLESH SEEDLESS MINIATURE"/>
    <x v="328"/>
    <s v="WESTERN ARIZONA"/>
    <n v="335750"/>
    <s v="Truck"/>
    <n v="3950"/>
    <m/>
    <n v="2025"/>
    <s v="N/A"/>
    <s v="D (domestic)"/>
    <s v="added for 06/16/2025 on 06/18/2025"/>
  </r>
  <r>
    <s v="Watermelons"/>
    <x v="10"/>
    <s v="No"/>
    <s v="cartons"/>
    <s v="RED FLESH SEEDLESS MINIATURE"/>
    <x v="328"/>
    <s v="WESTERN ARIZONA"/>
    <n v="1024250"/>
    <s v="Truck"/>
    <n v="12050"/>
    <m/>
    <n v="2025"/>
    <s v="N/A"/>
    <s v="D (domestic)"/>
    <s v="added for 06/16/2025 on 06/18/2025"/>
  </r>
  <r>
    <s v="Watermelons"/>
    <x v="10"/>
    <s v="No"/>
    <s v="24 inch bins"/>
    <s v="RED FLESH SEEDLESS TYPE"/>
    <x v="328"/>
    <s v="CENTRAL ARIZONA"/>
    <n v="1000000"/>
    <s v="Truck"/>
    <m/>
    <m/>
    <n v="2025"/>
    <s v="N/A"/>
    <s v="D (domestic)"/>
    <m/>
  </r>
  <r>
    <s v="Watermelons"/>
    <x v="10"/>
    <s v="No"/>
    <s v="cartons"/>
    <s v="RED FLESH SEEDLESS MINIATURE"/>
    <x v="328"/>
    <s v="WESTERN ARIZONA"/>
    <n v="332010"/>
    <s v="Truck"/>
    <n v="3906"/>
    <m/>
    <n v="2025"/>
    <s v="N/A"/>
    <s v="D (domestic)"/>
    <m/>
  </r>
  <r>
    <s v="Watermelons"/>
    <x v="13"/>
    <s v="No"/>
    <s v="cartons"/>
    <s v="RED FLESH SEEDLESS MINIATURE"/>
    <x v="328"/>
    <s v="IMPERIAL VALLEY CALIFORNIA"/>
    <n v="1700000"/>
    <s v="Truck"/>
    <n v="20000"/>
    <m/>
    <n v="2025"/>
    <s v="N/A"/>
    <s v="D (domestic)"/>
    <m/>
  </r>
  <r>
    <s v="Watermelons"/>
    <x v="13"/>
    <s v="No"/>
    <s v="24 inch bins"/>
    <s v="RED FLESH SEEDLESS TYPE"/>
    <x v="328"/>
    <s v="IMPERIAL VALLEY CALIFORNIA"/>
    <n v="1425200"/>
    <s v="Truck"/>
    <n v="1563"/>
    <m/>
    <n v="2025"/>
    <s v="N/A"/>
    <s v="D (domestic)"/>
    <m/>
  </r>
  <r>
    <s v="Watermelons"/>
    <x v="10"/>
    <s v="No"/>
    <s v="24 inch bins"/>
    <s v="RED FLESH SEEDLESS TYPE"/>
    <x v="328"/>
    <s v="WESTERN ARIZONA"/>
    <n v="779200"/>
    <s v="Truck"/>
    <n v="1948"/>
    <m/>
    <n v="2025"/>
    <s v="N/A"/>
    <s v="D (domestic)"/>
    <m/>
  </r>
  <r>
    <s v="Watermelons"/>
    <x v="10"/>
    <s v="No"/>
    <s v="cartons"/>
    <s v="RED FLESH SEEDLESS TYPE"/>
    <x v="328"/>
    <s v="WESTERN ARIZONA"/>
    <n v="29920"/>
    <s v="Truck"/>
    <n v="352"/>
    <m/>
    <n v="2025"/>
    <s v="N/A"/>
    <s v="D (domestic)"/>
    <m/>
  </r>
  <r>
    <s v="Watermelons"/>
    <x v="8"/>
    <s v="No"/>
    <s v="24 inch bins"/>
    <s v="RED FLESH SEEDLESS TYPE"/>
    <x v="328"/>
    <s v="FLORIDA"/>
    <n v="4188800"/>
    <s v="Truck"/>
    <n v="10472"/>
    <m/>
    <n v="2025"/>
    <s v="N/A"/>
    <s v="D (domestic)"/>
    <m/>
  </r>
  <r>
    <s v="Watermelons"/>
    <x v="12"/>
    <s v="No"/>
    <s v="24 inch bins"/>
    <s v="RED FLESH SEEDED TYPE"/>
    <x v="328"/>
    <s v="GEORGIA"/>
    <n v="784000"/>
    <s v="Truck"/>
    <n v="1960"/>
    <m/>
    <n v="2025"/>
    <s v="N/A"/>
    <s v="D (domestic)"/>
    <m/>
  </r>
  <r>
    <s v="Watermelons"/>
    <x v="12"/>
    <s v="No"/>
    <s v="cartons"/>
    <s v="RED FLESH SEEDLESS MINIATURE"/>
    <x v="328"/>
    <s v="GEORGIA"/>
    <n v="86700"/>
    <s v="Truck"/>
    <n v="1020"/>
    <m/>
    <n v="2025"/>
    <s v="N/A"/>
    <s v="D (domestic)"/>
    <m/>
  </r>
  <r>
    <s v="Watermelons"/>
    <x v="12"/>
    <s v="No"/>
    <s v="24 inch bins"/>
    <s v="RED FLESH SEEDLESS TYPE"/>
    <x v="328"/>
    <s v="GEORGIA"/>
    <n v="8422400"/>
    <s v="Truck"/>
    <n v="21056"/>
    <m/>
    <n v="2025"/>
    <s v="N/A"/>
    <s v="D (domestic)"/>
    <m/>
  </r>
  <r>
    <s v="Watermelons"/>
    <x v="11"/>
    <s v="No"/>
    <s v="24 inch bins"/>
    <s v="RED FLESH SEEDED TYPE"/>
    <x v="328"/>
    <s v="SOUTH CAROLINA"/>
    <n v="112000"/>
    <s v="Truck"/>
    <n v="280"/>
    <m/>
    <n v="2025"/>
    <s v="N/A"/>
    <s v="D (domestic)"/>
    <m/>
  </r>
  <r>
    <s v="Watermelons"/>
    <x v="11"/>
    <s v="No"/>
    <s v="24 inch bins"/>
    <s v="RED FLESH SEEDLESS TYPE"/>
    <x v="328"/>
    <s v="SOUTH CAROLINA"/>
    <n v="448000"/>
    <s v="Truck"/>
    <n v="1120"/>
    <m/>
    <n v="2025"/>
    <s v="N/A"/>
    <s v="D (domestic)"/>
    <m/>
  </r>
  <r>
    <s v="Watermelons"/>
    <x v="8"/>
    <s v="No"/>
    <s v="24 inch bins"/>
    <s v="RED FLESH SEEDED TYPE"/>
    <x v="328"/>
    <s v="FLORIDA"/>
    <n v="156800"/>
    <s v="Truck"/>
    <n v="392"/>
    <m/>
    <n v="2025"/>
    <s v="N/A"/>
    <s v="D (domestic)"/>
    <m/>
  </r>
  <r>
    <s v="Watermelons"/>
    <x v="1"/>
    <s v="No"/>
    <s v="N/A"/>
    <s v="N/A"/>
    <x v="328"/>
    <s v="MEXICO CROSSINGS THROUGH NOGALES ARIZONA"/>
    <n v="2213996"/>
    <s v="Truck"/>
    <m/>
    <m/>
    <n v="2024"/>
    <s v="N/A"/>
    <s v="I (import)"/>
    <m/>
  </r>
  <r>
    <s v="Watermelons"/>
    <x v="1"/>
    <s v="No"/>
    <s v="N/A"/>
    <s v="RED FLESH SEEDLESS MINIATURE"/>
    <x v="328"/>
    <s v="MEXICO CROSSINGS THROUGH NOGALES ARIZONA"/>
    <n v="259666"/>
    <s v="Truck"/>
    <m/>
    <m/>
    <n v="2024"/>
    <s v="N/A"/>
    <s v="I (import)"/>
    <m/>
  </r>
  <r>
    <s v="Watermelons"/>
    <x v="1"/>
    <s v="Yes"/>
    <s v="N/A"/>
    <s v="SEEDLESS"/>
    <x v="328"/>
    <s v="MEXICO CROSSINGS THROUGH NOGALES ARIZONA"/>
    <n v="61710"/>
    <s v="Truck"/>
    <m/>
    <m/>
    <n v="2024"/>
    <s v="N/A"/>
    <s v="I (import)"/>
    <m/>
  </r>
  <r>
    <s v="Watermelons"/>
    <x v="1"/>
    <s v="No"/>
    <s v="N/A"/>
    <s v="SEEDLESS"/>
    <x v="328"/>
    <s v="MEXICO CROSSINGS THROUGH NOGALES ARIZONA"/>
    <n v="7167961"/>
    <s v="Truck"/>
    <m/>
    <m/>
    <n v="2024"/>
    <s v="N/A"/>
    <s v="I (import)"/>
    <m/>
  </r>
  <r>
    <s v="Watermelons"/>
    <x v="1"/>
    <s v="No"/>
    <s v="N/A"/>
    <s v="N/A"/>
    <x v="328"/>
    <s v="MEXICO CROSSINGS THROUGH OTAY MESA CALIFORNIA"/>
    <n v="171882"/>
    <s v="Truck"/>
    <m/>
    <m/>
    <n v="2024"/>
    <s v="N/A"/>
    <s v="I (import)"/>
    <m/>
  </r>
  <r>
    <s v="Watermelons"/>
    <x v="1"/>
    <s v="No"/>
    <s v="N/A"/>
    <s v="SEEDLESS"/>
    <x v="328"/>
    <s v="MEXICO CROSSINGS THROUGH OTAY MESA CALIFORNIA"/>
    <n v="112358"/>
    <s v="Truck"/>
    <m/>
    <m/>
    <n v="2024"/>
    <s v="N/A"/>
    <s v="I (import)"/>
    <m/>
  </r>
  <r>
    <s v="Watermelons"/>
    <x v="1"/>
    <s v="No"/>
    <s v="N/A"/>
    <s v="RED FLESH SEEDLESS MINIATURE"/>
    <x v="328"/>
    <s v="MEXICO CROSSINGS THROUGH SAN LUIS ARIZONA"/>
    <n v="663300"/>
    <s v="Truck"/>
    <m/>
    <m/>
    <n v="2024"/>
    <s v="N/A"/>
    <s v="I (import)"/>
    <m/>
  </r>
  <r>
    <s v="Watermelons"/>
    <x v="1"/>
    <s v="No"/>
    <s v="N/A"/>
    <s v="SEEDLESS"/>
    <x v="328"/>
    <s v="MEXICO CROSSINGS THROUGH SAN LUIS ARIZONA"/>
    <n v="578160"/>
    <s v="Truck"/>
    <m/>
    <m/>
    <n v="2024"/>
    <s v="N/A"/>
    <s v="I (import)"/>
    <m/>
  </r>
  <r>
    <s v="Watermelons"/>
    <x v="1"/>
    <s v="No"/>
    <s v="N/A"/>
    <s v="N/A"/>
    <x v="328"/>
    <s v="MEXICO CROSSINGS THROUGH CALEXICO CALIFORNIA"/>
    <n v="120120"/>
    <s v="Truck"/>
    <m/>
    <m/>
    <n v="2024"/>
    <s v="N/A"/>
    <s v="I (import)"/>
    <m/>
  </r>
  <r>
    <s v="Watermelons"/>
    <x v="1"/>
    <s v="No"/>
    <s v="N/A"/>
    <s v="RED FLESH SEEDLESS MINIATURE"/>
    <x v="328"/>
    <s v="MEXICO CROSSINGS THROUGH CALEXICO CALIFORNIA"/>
    <n v="216196"/>
    <s v="Truck"/>
    <m/>
    <m/>
    <n v="2024"/>
    <s v="N/A"/>
    <s v="I (import)"/>
    <m/>
  </r>
  <r>
    <s v="Watermelons"/>
    <x v="9"/>
    <s v="No"/>
    <s v="24 inch bins"/>
    <s v="RED FLESH SEEDED TYPE"/>
    <x v="328"/>
    <s v="LOWER RIO GRANDE VALLEY TEXAS"/>
    <n v="1160000"/>
    <s v="Truck"/>
    <m/>
    <m/>
    <n v="2025"/>
    <s v="N/A"/>
    <s v="D (domestic)"/>
    <m/>
  </r>
  <r>
    <s v="Watermelons"/>
    <x v="9"/>
    <s v="No"/>
    <s v="24 inch bins"/>
    <s v="RED FLESH SEEDLESS TYPE"/>
    <x v="328"/>
    <s v="LOWER RIO GRANDE VALLEY TEXAS"/>
    <n v="7040000"/>
    <s v="Truck"/>
    <m/>
    <m/>
    <n v="2025"/>
    <s v="N/A"/>
    <s v="D (domestic)"/>
    <m/>
  </r>
  <r>
    <s v="Watermelons"/>
    <x v="9"/>
    <s v="No"/>
    <s v="24 inch bins"/>
    <s v="RED FLESH SEEDED TYPE"/>
    <x v="329"/>
    <s v="LOWER RIO GRANDE VALLEY TEXAS"/>
    <n v="560000"/>
    <s v="Truck"/>
    <m/>
    <m/>
    <n v="2025"/>
    <s v="N/A"/>
    <s v="D (domestic)"/>
    <m/>
  </r>
  <r>
    <s v="Watermelons"/>
    <x v="9"/>
    <s v="No"/>
    <s v="24 inch bins"/>
    <s v="RED FLESH SEEDLESS TYPE"/>
    <x v="329"/>
    <s v="LOWER RIO GRANDE VALLEY TEXAS"/>
    <n v="3280000"/>
    <s v="Truck"/>
    <m/>
    <m/>
    <n v="2025"/>
    <s v="N/A"/>
    <s v="D (domestic)"/>
    <m/>
  </r>
  <r>
    <s v="Watermelons"/>
    <x v="12"/>
    <s v="No"/>
    <s v="24 inch bins"/>
    <s v="RED FLESH SEEDLESS TYPE"/>
    <x v="329"/>
    <s v="GEORGIA"/>
    <n v="6921600"/>
    <s v="Truck"/>
    <n v="17304"/>
    <m/>
    <n v="2025"/>
    <s v="N/A"/>
    <s v="D (domestic)"/>
    <m/>
  </r>
  <r>
    <s v="Watermelons"/>
    <x v="8"/>
    <s v="No"/>
    <s v="24 inch bins"/>
    <s v="RED FLESH SEEDED TYPE"/>
    <x v="329"/>
    <s v="FLORIDA"/>
    <n v="246400"/>
    <s v="Truck"/>
    <n v="616"/>
    <m/>
    <n v="2025"/>
    <s v="N/A"/>
    <s v="D (domestic)"/>
    <m/>
  </r>
  <r>
    <s v="Watermelons"/>
    <x v="8"/>
    <s v="No"/>
    <s v="24 inch bins"/>
    <s v="RED FLESH SEEDLESS TYPE"/>
    <x v="329"/>
    <s v="FLORIDA"/>
    <n v="2374400"/>
    <s v="Truck"/>
    <n v="5936"/>
    <m/>
    <n v="2025"/>
    <s v="N/A"/>
    <s v="D (domestic)"/>
    <m/>
  </r>
  <r>
    <s v="Watermelons"/>
    <x v="12"/>
    <s v="No"/>
    <s v="24 inch bins"/>
    <s v="RED FLESH SEEDED TYPE"/>
    <x v="329"/>
    <s v="GEORGIA"/>
    <n v="582400"/>
    <s v="Truck"/>
    <n v="1456"/>
    <m/>
    <n v="2025"/>
    <s v="N/A"/>
    <s v="D (domestic)"/>
    <m/>
  </r>
  <r>
    <s v="Watermelons"/>
    <x v="12"/>
    <s v="No"/>
    <s v="cartons"/>
    <s v="RED FLESH SEEDLESS MINIATURE"/>
    <x v="329"/>
    <s v="GEORGIA"/>
    <n v="50575"/>
    <s v="Truck"/>
    <n v="595"/>
    <m/>
    <n v="2025"/>
    <s v="N/A"/>
    <s v="D (domestic)"/>
    <m/>
  </r>
  <r>
    <s v="Watermelons"/>
    <x v="10"/>
    <s v="Yes"/>
    <s v="cartons"/>
    <s v="RED FLESH SEEDLESS MINIATURE"/>
    <x v="330"/>
    <s v="WESTERN ARIZONA"/>
    <n v="254830"/>
    <s v="Truck"/>
    <n v="2998"/>
    <m/>
    <n v="2025"/>
    <s v="N/A"/>
    <s v="D (domestic)"/>
    <s v="added for 06/14/2025 on 06/18/2025"/>
  </r>
  <r>
    <s v="Watermelons"/>
    <x v="12"/>
    <s v="No"/>
    <s v="cartons"/>
    <s v="RED FLESH SEEDLESS MINIATURE"/>
    <x v="330"/>
    <s v="GEORGIA"/>
    <n v="93925"/>
    <s v="Truck"/>
    <n v="1105"/>
    <m/>
    <n v="2025"/>
    <s v="N/A"/>
    <s v="D (domestic)"/>
    <m/>
  </r>
  <r>
    <s v="Watermelons"/>
    <x v="10"/>
    <s v="No"/>
    <s v="cartons"/>
    <s v="RED FLESH SEEDLESS MINIATURE"/>
    <x v="330"/>
    <s v="WESTERN ARIZONA"/>
    <n v="539750"/>
    <s v="Truck"/>
    <n v="6350"/>
    <m/>
    <n v="2025"/>
    <s v="N/A"/>
    <s v="D (domestic)"/>
    <s v="added for 06/14/2025 on 06/18/2025"/>
  </r>
  <r>
    <s v="Watermelons"/>
    <x v="12"/>
    <s v="No"/>
    <s v="24 inch bins"/>
    <s v="RED FLESH SEEDLESS TYPE"/>
    <x v="330"/>
    <s v="GEORGIA"/>
    <n v="8377600"/>
    <s v="Truck"/>
    <n v="20944"/>
    <m/>
    <n v="2025"/>
    <s v="N/A"/>
    <s v="D (domestic)"/>
    <m/>
  </r>
  <r>
    <s v="Watermelons"/>
    <x v="8"/>
    <s v="No"/>
    <s v="24 inch bins"/>
    <s v="RED FLESH SEEDED TYPE"/>
    <x v="330"/>
    <s v="FLORIDA"/>
    <n v="112000"/>
    <s v="Truck"/>
    <n v="280"/>
    <m/>
    <n v="2025"/>
    <s v="N/A"/>
    <s v="D (domestic)"/>
    <m/>
  </r>
  <r>
    <s v="Watermelons"/>
    <x v="8"/>
    <s v="No"/>
    <s v="24 inch bins"/>
    <s v="RED FLESH SEEDLESS TYPE"/>
    <x v="330"/>
    <s v="FLORIDA"/>
    <n v="3449600"/>
    <s v="Truck"/>
    <n v="8624"/>
    <m/>
    <n v="2025"/>
    <s v="N/A"/>
    <s v="D (domestic)"/>
    <m/>
  </r>
  <r>
    <s v="Watermelons"/>
    <x v="12"/>
    <s v="No"/>
    <s v="24 inch bins"/>
    <s v="RED FLESH SEEDED TYPE"/>
    <x v="330"/>
    <s v="GEORGIA"/>
    <n v="739200"/>
    <s v="Truck"/>
    <n v="1848"/>
    <m/>
    <n v="2025"/>
    <s v="N/A"/>
    <s v="D (domestic)"/>
    <m/>
  </r>
  <r>
    <s v="Watermelons"/>
    <x v="10"/>
    <s v="No"/>
    <s v="cartons"/>
    <s v="RED FLESH SEEDLESS MINIATURE"/>
    <x v="330"/>
    <s v="CENTRAL ARIZONA"/>
    <n v="3400000"/>
    <s v="Truck"/>
    <n v="40000"/>
    <m/>
    <n v="2025"/>
    <s v="N/A"/>
    <s v="D (domestic)"/>
    <m/>
  </r>
  <r>
    <s v="Watermelons"/>
    <x v="10"/>
    <s v="No"/>
    <s v="24 inch bins"/>
    <s v="RED FLESH SEEDLESS TYPE"/>
    <x v="330"/>
    <s v="CENTRAL ARIZONA"/>
    <n v="1200000"/>
    <s v="Truck"/>
    <m/>
    <m/>
    <n v="2025"/>
    <s v="N/A"/>
    <s v="D (domestic)"/>
    <m/>
  </r>
  <r>
    <s v="Watermelons"/>
    <x v="10"/>
    <s v="No"/>
    <s v="cartons"/>
    <s v="RED FLESH SEEDLESS MINIATURE"/>
    <x v="330"/>
    <s v="WESTERN ARIZONA"/>
    <n v="68000"/>
    <s v="Truck"/>
    <n v="800"/>
    <m/>
    <n v="2025"/>
    <s v="N/A"/>
    <s v="D (domestic)"/>
    <m/>
  </r>
  <r>
    <s v="Watermelons"/>
    <x v="10"/>
    <s v="No"/>
    <s v="24 inch bins"/>
    <s v="RED FLESH SEEDLESS TYPE"/>
    <x v="330"/>
    <s v="WESTERN ARIZONA"/>
    <n v="799200"/>
    <s v="Truck"/>
    <n v="1998"/>
    <m/>
    <n v="2025"/>
    <s v="N/A"/>
    <s v="D (domestic)"/>
    <m/>
  </r>
  <r>
    <s v="Watermelons"/>
    <x v="10"/>
    <s v="No"/>
    <s v="24 inch bins"/>
    <s v="RED FLESH SEEDED TYPE"/>
    <x v="330"/>
    <s v="CENTRAL ARIZONA"/>
    <n v="80000"/>
    <s v="Truck"/>
    <m/>
    <m/>
    <n v="2025"/>
    <s v="N/A"/>
    <s v="D (domestic)"/>
    <m/>
  </r>
  <r>
    <s v="Watermelons"/>
    <x v="9"/>
    <s v="No"/>
    <s v="24 inch bins"/>
    <s v="RED FLESH SEEDED TYPE"/>
    <x v="330"/>
    <s v="LOWER RIO GRANDE VALLEY TEXAS"/>
    <n v="360000"/>
    <s v="Truck"/>
    <m/>
    <m/>
    <n v="2025"/>
    <s v="N/A"/>
    <s v="D (domestic)"/>
    <m/>
  </r>
  <r>
    <s v="Watermelons"/>
    <x v="9"/>
    <s v="No"/>
    <s v="24 inch bins"/>
    <s v="RED FLESH SEEDLESS TYPE"/>
    <x v="330"/>
    <s v="LOWER RIO GRANDE VALLEY TEXAS"/>
    <n v="4560000"/>
    <s v="Truck"/>
    <m/>
    <m/>
    <n v="2025"/>
    <s v="N/A"/>
    <s v="D (domestic)"/>
    <m/>
  </r>
  <r>
    <s v="Watermelons"/>
    <x v="10"/>
    <s v="Yes"/>
    <s v="cartons"/>
    <s v="RED FLESH SEEDLESS MINIATURE"/>
    <x v="331"/>
    <s v="WESTERN ARIZONA"/>
    <n v="547315"/>
    <s v="Truck"/>
    <n v="6439"/>
    <m/>
    <n v="2025"/>
    <s v="N/A"/>
    <s v="D (domestic)"/>
    <s v="added for 06/13/2025 on 06/18/2025"/>
  </r>
  <r>
    <s v="Watermelons"/>
    <x v="10"/>
    <s v="No"/>
    <s v="24 inch bins"/>
    <s v="RED FLESH SEEDLESS TYPE"/>
    <x v="331"/>
    <s v="CENTRAL ARIZONA"/>
    <n v="1200000"/>
    <s v="Truck"/>
    <m/>
    <m/>
    <n v="2025"/>
    <s v="N/A"/>
    <s v="D (domestic)"/>
    <m/>
  </r>
  <r>
    <s v="Watermelons"/>
    <x v="10"/>
    <s v="No"/>
    <s v="cartons"/>
    <s v="RED FLESH SEEDLESS MINIATURE"/>
    <x v="331"/>
    <s v="WESTERN ARIZONA"/>
    <n v="952000"/>
    <s v="Truck"/>
    <n v="11200"/>
    <m/>
    <n v="2025"/>
    <s v="N/A"/>
    <s v="D (domestic)"/>
    <s v="added for 06/13/2025 on 06/18/2025"/>
  </r>
  <r>
    <s v="Watermelons"/>
    <x v="10"/>
    <s v="No"/>
    <s v="cartons"/>
    <s v="RED FLESH SEEDLESS MINIATURE"/>
    <x v="331"/>
    <s v="WESTERN ARIZONA"/>
    <n v="263500"/>
    <s v="Truck"/>
    <n v="3100"/>
    <m/>
    <n v="2025"/>
    <s v="N/A"/>
    <s v="D (domestic)"/>
    <m/>
  </r>
  <r>
    <s v="Watermelons"/>
    <x v="10"/>
    <s v="No"/>
    <s v="24 inch bins"/>
    <s v="RED FLESH SEEDLESS TYPE"/>
    <x v="331"/>
    <s v="WESTERN ARIZONA"/>
    <n v="964400"/>
    <s v="Truck"/>
    <n v="2411"/>
    <m/>
    <n v="2025"/>
    <s v="N/A"/>
    <s v="D (domestic)"/>
    <m/>
  </r>
  <r>
    <s v="Watermelons"/>
    <x v="8"/>
    <s v="No"/>
    <s v="24 inch bins"/>
    <s v="RED FLESH SEEDED TYPE"/>
    <x v="331"/>
    <s v="FLORIDA"/>
    <n v="336000"/>
    <s v="Truck"/>
    <n v="840"/>
    <m/>
    <n v="2025"/>
    <s v="N/A"/>
    <s v="D (domestic)"/>
    <m/>
  </r>
  <r>
    <s v="Watermelons"/>
    <x v="8"/>
    <s v="No"/>
    <s v="24 inch bins"/>
    <s v="RED FLESH SEEDLESS TYPE"/>
    <x v="331"/>
    <s v="FLORIDA"/>
    <n v="3718400"/>
    <s v="Truck"/>
    <n v="9296"/>
    <m/>
    <n v="2025"/>
    <s v="N/A"/>
    <s v="D (domestic)"/>
    <m/>
  </r>
  <r>
    <s v="Watermelons"/>
    <x v="12"/>
    <s v="No"/>
    <s v="24 inch bins"/>
    <s v="RED FLESH SEEDED TYPE"/>
    <x v="331"/>
    <s v="GEORGIA"/>
    <n v="1052800"/>
    <s v="Truck"/>
    <n v="2632"/>
    <m/>
    <n v="2025"/>
    <s v="N/A"/>
    <s v="D (domestic)"/>
    <m/>
  </r>
  <r>
    <s v="Watermelons"/>
    <x v="12"/>
    <s v="No"/>
    <s v="cartons"/>
    <s v="RED FLESH SEEDLESS MINIATURE"/>
    <x v="331"/>
    <s v="GEORGIA"/>
    <n v="72250"/>
    <s v="Truck"/>
    <n v="850"/>
    <m/>
    <n v="2025"/>
    <s v="N/A"/>
    <s v="D (domestic)"/>
    <m/>
  </r>
  <r>
    <s v="Watermelons"/>
    <x v="12"/>
    <s v="No"/>
    <s v="24 inch bins"/>
    <s v="RED FLESH SEEDLESS TYPE"/>
    <x v="331"/>
    <s v="GEORGIA"/>
    <n v="165200"/>
    <s v="Truck"/>
    <n v="413"/>
    <m/>
    <n v="2025"/>
    <s v="N/A"/>
    <s v="D (domestic)"/>
    <m/>
  </r>
  <r>
    <s v="Watermelons"/>
    <x v="13"/>
    <s v="No"/>
    <s v="24 inch bins"/>
    <s v="RED FLESH SEEDLESS TYPE"/>
    <x v="331"/>
    <s v="PALO VERDE VALLEY CALIFORNIA"/>
    <n v="800000"/>
    <s v="Truck"/>
    <m/>
    <m/>
    <n v="2025"/>
    <s v="N/A"/>
    <s v="D (domestic)"/>
    <m/>
  </r>
  <r>
    <s v="Watermelons"/>
    <x v="13"/>
    <s v="No"/>
    <s v="cartons"/>
    <s v="RED FLESH SEEDLESS MINIATURE"/>
    <x v="331"/>
    <s v="IMPERIAL VALLEY CALIFORNIA"/>
    <n v="3480000"/>
    <s v="Truck"/>
    <n v="40000"/>
    <m/>
    <n v="2025"/>
    <s v="N/A"/>
    <s v="D (domestic)"/>
    <m/>
  </r>
  <r>
    <s v="Watermelons"/>
    <x v="13"/>
    <s v="No"/>
    <s v="24 inch bins"/>
    <s v="RED FLESH SEEDLESS TYPE"/>
    <x v="331"/>
    <s v="IMPERIAL VALLEY CALIFORNIA"/>
    <n v="720000"/>
    <s v="Truck"/>
    <m/>
    <m/>
    <n v="2025"/>
    <s v="N/A"/>
    <s v="D (domestic)"/>
    <m/>
  </r>
  <r>
    <s v="Watermelons"/>
    <x v="0"/>
    <s v="No"/>
    <s v="N/A"/>
    <s v="N/A"/>
    <x v="331"/>
    <s v="IMPORTS THROUGH SAN JUAN PUERTO RICO"/>
    <n v="8611"/>
    <s v="Boat"/>
    <m/>
    <m/>
    <n v="2024"/>
    <s v="N/A"/>
    <s v="I (import)"/>
    <m/>
  </r>
  <r>
    <s v="Watermelons"/>
    <x v="1"/>
    <s v="No"/>
    <s v="N/A"/>
    <s v="N/A"/>
    <x v="331"/>
    <s v="MEXICO CROSSINGS THROUGH NOGALES ARIZONA"/>
    <n v="1540356"/>
    <s v="Truck"/>
    <m/>
    <m/>
    <n v="2024"/>
    <s v="N/A"/>
    <s v="I (import)"/>
    <m/>
  </r>
  <r>
    <s v="Watermelons"/>
    <x v="1"/>
    <s v="Yes"/>
    <s v="N/A"/>
    <s v="RED FLESH SEEDLESS MINIATURE"/>
    <x v="331"/>
    <s v="MEXICO CROSSINGS THROUGH NOGALES ARIZONA"/>
    <n v="50160"/>
    <s v="Truck"/>
    <m/>
    <m/>
    <n v="2024"/>
    <s v="N/A"/>
    <s v="I (import)"/>
    <m/>
  </r>
  <r>
    <s v="Watermelons"/>
    <x v="1"/>
    <s v="No"/>
    <s v="N/A"/>
    <s v="RED FLESH SEEDLESS MINIATURE"/>
    <x v="331"/>
    <s v="MEXICO CROSSINGS THROUGH NOGALES ARIZONA"/>
    <n v="345677"/>
    <s v="Truck"/>
    <m/>
    <m/>
    <n v="2024"/>
    <s v="N/A"/>
    <s v="I (import)"/>
    <m/>
  </r>
  <r>
    <s v="Watermelons"/>
    <x v="1"/>
    <s v="Yes"/>
    <s v="N/A"/>
    <s v="SEEDLESS"/>
    <x v="331"/>
    <s v="MEXICO CROSSINGS THROUGH NOGALES ARIZONA"/>
    <n v="19965"/>
    <s v="Truck"/>
    <m/>
    <m/>
    <n v="2024"/>
    <s v="N/A"/>
    <s v="I (import)"/>
    <m/>
  </r>
  <r>
    <s v="Watermelons"/>
    <x v="1"/>
    <s v="No"/>
    <s v="N/A"/>
    <s v="SEEDLESS"/>
    <x v="331"/>
    <s v="MEXICO CROSSINGS THROUGH NOGALES ARIZONA"/>
    <n v="5351086"/>
    <s v="Truck"/>
    <m/>
    <m/>
    <n v="2024"/>
    <s v="N/A"/>
    <s v="I (import)"/>
    <m/>
  </r>
  <r>
    <s v="Watermelons"/>
    <x v="1"/>
    <s v="No"/>
    <s v="N/A"/>
    <s v="N/A"/>
    <x v="331"/>
    <s v="MEXICO CROSSINGS THROUGH OTAY MESA CALIFORNIA"/>
    <n v="11086"/>
    <s v="Truck"/>
    <m/>
    <m/>
    <n v="2024"/>
    <s v="N/A"/>
    <s v="I (import)"/>
    <m/>
  </r>
  <r>
    <s v="Watermelons"/>
    <x v="1"/>
    <s v="No"/>
    <s v="N/A"/>
    <s v="RED FLESH SEEDLESS MINIATURE"/>
    <x v="331"/>
    <s v="MEXICO CROSSINGS THROUGH SAN LUIS ARIZONA"/>
    <n v="670309"/>
    <s v="Truck"/>
    <m/>
    <m/>
    <n v="2024"/>
    <s v="N/A"/>
    <s v="I (import)"/>
    <m/>
  </r>
  <r>
    <s v="Watermelons"/>
    <x v="1"/>
    <s v="No"/>
    <s v="N/A"/>
    <s v="N/A"/>
    <x v="331"/>
    <s v="MEXICO CROSSINGS THROUGH CALEXICO CALIFORNIA"/>
    <n v="565588"/>
    <s v="Truck"/>
    <m/>
    <m/>
    <n v="2024"/>
    <s v="N/A"/>
    <s v="I (import)"/>
    <m/>
  </r>
  <r>
    <s v="Watermelons"/>
    <x v="1"/>
    <s v="Yes"/>
    <s v="N/A"/>
    <s v="RED FLESH SEEDLESS MINIATURE"/>
    <x v="331"/>
    <s v="MEXICO CROSSINGS THROUGH CALEXICO CALIFORNIA"/>
    <n v="37400"/>
    <s v="Truck"/>
    <m/>
    <m/>
    <n v="2024"/>
    <s v="N/A"/>
    <s v="I (import)"/>
    <m/>
  </r>
  <r>
    <s v="Watermelons"/>
    <x v="1"/>
    <s v="No"/>
    <s v="N/A"/>
    <s v="RED FLESH SEEDLESS MINIATURE"/>
    <x v="331"/>
    <s v="MEXICO CROSSINGS THROUGH CALEXICO CALIFORNIA"/>
    <n v="312059"/>
    <s v="Truck"/>
    <m/>
    <m/>
    <n v="2024"/>
    <s v="N/A"/>
    <s v="I (import)"/>
    <m/>
  </r>
  <r>
    <s v="Watermelons"/>
    <x v="1"/>
    <s v="No"/>
    <s v="N/A"/>
    <s v="SEEDLESS"/>
    <x v="331"/>
    <s v="MEXICO CROSSINGS THROUGH CALEXICO CALIFORNIA"/>
    <n v="1347500"/>
    <s v="Truck"/>
    <m/>
    <m/>
    <n v="2024"/>
    <s v="N/A"/>
    <s v="I (import)"/>
    <m/>
  </r>
  <r>
    <s v="Watermelons"/>
    <x v="9"/>
    <s v="No"/>
    <s v="24 inch bins"/>
    <s v="RED FLESH SEEDED TYPE"/>
    <x v="331"/>
    <s v="LOWER RIO GRANDE VALLEY TEXAS"/>
    <n v="840000"/>
    <s v="Truck"/>
    <m/>
    <m/>
    <n v="2025"/>
    <s v="N/A"/>
    <s v="D (domestic)"/>
    <m/>
  </r>
  <r>
    <s v="Watermelons"/>
    <x v="9"/>
    <s v="No"/>
    <s v="24 inch bins"/>
    <s v="RED FLESH SEEDLESS TYPE"/>
    <x v="331"/>
    <s v="LOWER RIO GRANDE VALLEY TEXAS"/>
    <n v="5640000"/>
    <s v="Truck"/>
    <m/>
    <m/>
    <n v="2025"/>
    <s v="N/A"/>
    <s v="D (domestic)"/>
    <m/>
  </r>
  <r>
    <s v="Watermelons"/>
    <x v="13"/>
    <s v="No"/>
    <s v="24 inch bins"/>
    <s v="RED FLESH SEEDED TYPE"/>
    <x v="332"/>
    <s v="IMPERIAL VALLEY CALIFORNIA"/>
    <n v="80000"/>
    <s v="Truck"/>
    <m/>
    <m/>
    <n v="2025"/>
    <s v="N/A"/>
    <s v="D (domestic)"/>
    <s v="added for 06/12/2025 on 06/23/2025"/>
  </r>
  <r>
    <s v="Watermelons"/>
    <x v="10"/>
    <s v="Yes"/>
    <s v="cartons"/>
    <s v="RED FLESH SEEDLESS MINIATURE"/>
    <x v="332"/>
    <s v="WESTERN ARIZONA"/>
    <n v="334050"/>
    <s v="Truck"/>
    <n v="3930"/>
    <m/>
    <n v="2025"/>
    <s v="N/A"/>
    <s v="D (domestic)"/>
    <s v="added for 06/12/2025 on 06/17/2025"/>
  </r>
  <r>
    <s v="Watermelons"/>
    <x v="13"/>
    <s v="No"/>
    <s v="cartons"/>
    <s v="RED FLESH SEEDLESS MINIATURE"/>
    <x v="332"/>
    <s v="IMPERIAL VALLEY CALIFORNIA"/>
    <n v="50000"/>
    <s v="Truck"/>
    <m/>
    <m/>
    <n v="2025"/>
    <s v="N/A"/>
    <s v="D (domestic)"/>
    <s v="added for 06/12/2025 on 06/23/2025"/>
  </r>
  <r>
    <s v="Watermelons"/>
    <x v="1"/>
    <s v="No"/>
    <s v="N/A"/>
    <s v="N/A"/>
    <x v="332"/>
    <s v="MEXICO CROSSINGS THROUGH NOGALES ARIZONA"/>
    <n v="1810305"/>
    <s v="Truck"/>
    <m/>
    <m/>
    <n v="2024"/>
    <s v="N/A"/>
    <s v="I (import)"/>
    <m/>
  </r>
  <r>
    <s v="Watermelons"/>
    <x v="13"/>
    <s v="No"/>
    <s v="24 inch bins"/>
    <s v="RED FLESH SEEDLESS TYPE"/>
    <x v="332"/>
    <s v="IMPERIAL VALLEY CALIFORNIA"/>
    <n v="90000"/>
    <s v="Truck"/>
    <m/>
    <m/>
    <n v="2025"/>
    <s v="N/A"/>
    <s v="D (domestic)"/>
    <s v="added for 06/12/2025 on 06/23/2025"/>
  </r>
  <r>
    <s v="Watermelons"/>
    <x v="10"/>
    <s v="No"/>
    <s v="cartons"/>
    <s v="RED FLESH SEEDLESS MINIATURE"/>
    <x v="332"/>
    <s v="WESTERN ARIZONA"/>
    <n v="539750"/>
    <s v="Truck"/>
    <n v="6350"/>
    <m/>
    <n v="2025"/>
    <s v="N/A"/>
    <s v="D (domestic)"/>
    <s v="added for 06/12/2025 on 06/17/2025"/>
  </r>
  <r>
    <s v="Watermelons"/>
    <x v="13"/>
    <s v="No"/>
    <s v="24 inch bins"/>
    <s v="RED FLESH SEEDED TYPE"/>
    <x v="332"/>
    <s v="IMPERIAL VALLEY CALIFORNIA"/>
    <n v="-8000000"/>
    <s v="Truck"/>
    <n v="20000"/>
    <m/>
    <n v="2025"/>
    <s v="N/A"/>
    <s v="D (domestic)"/>
    <s v="subtracted on 06/23/2025"/>
  </r>
  <r>
    <s v="Watermelons"/>
    <x v="1"/>
    <s v="Yes"/>
    <s v="N/A"/>
    <s v="RED FLESH SEEDLESS MINIATURE"/>
    <x v="332"/>
    <s v="MEXICO CROSSINGS THROUGH NOGALES ARIZONA"/>
    <n v="75240"/>
    <s v="Truck"/>
    <m/>
    <m/>
    <n v="2024"/>
    <s v="N/A"/>
    <s v="I (import)"/>
    <m/>
  </r>
  <r>
    <s v="Watermelons"/>
    <x v="13"/>
    <s v="No"/>
    <s v="cartons"/>
    <s v="RED FLESH SEEDLESS MINIATURE"/>
    <x v="332"/>
    <s v="IMPERIAL VALLEY CALIFORNIA"/>
    <n v="-4250000"/>
    <s v="Truck"/>
    <n v="50000"/>
    <m/>
    <n v="2025"/>
    <s v="N/A"/>
    <s v="D (domestic)"/>
    <s v="subtracted on 06/23/2025"/>
  </r>
  <r>
    <s v="Watermelons"/>
    <x v="11"/>
    <s v="No"/>
    <s v="24 inch bins"/>
    <s v="RED FLESH SEEDLESS TYPE"/>
    <x v="332"/>
    <s v="SOUTH CAROLINA"/>
    <n v="134400"/>
    <s v="Truck"/>
    <n v="336"/>
    <m/>
    <n v="2025"/>
    <s v="N/A"/>
    <s v="D (domestic)"/>
    <m/>
  </r>
  <r>
    <s v="Watermelons"/>
    <x v="13"/>
    <s v="No"/>
    <s v="24 inch bins"/>
    <s v="RED FLESH SEEDLESS TYPE"/>
    <x v="332"/>
    <s v="IMPERIAL VALLEY CALIFORNIA"/>
    <n v="-36000000"/>
    <s v="Truck"/>
    <n v="90000"/>
    <m/>
    <n v="2025"/>
    <s v="N/A"/>
    <s v="D (domestic)"/>
    <s v="subtracted on 06/23/2025"/>
  </r>
  <r>
    <s v="Watermelons"/>
    <x v="1"/>
    <s v="No"/>
    <s v="N/A"/>
    <s v="RED FLESH SEEDLESS MINIATURE"/>
    <x v="332"/>
    <s v="MEXICO CROSSINGS THROUGH NOGALES ARIZONA"/>
    <n v="150306"/>
    <s v="Truck"/>
    <m/>
    <m/>
    <n v="2024"/>
    <s v="N/A"/>
    <s v="I (import)"/>
    <m/>
  </r>
  <r>
    <s v="Watermelons"/>
    <x v="8"/>
    <s v="No"/>
    <s v="24 inch bins"/>
    <s v="RED FLESH SEEDED TYPE"/>
    <x v="332"/>
    <s v="FLORIDA"/>
    <n v="268800"/>
    <s v="Truck"/>
    <n v="672"/>
    <m/>
    <n v="2025"/>
    <s v="N/A"/>
    <s v="D (domestic)"/>
    <m/>
  </r>
  <r>
    <s v="Watermelons"/>
    <x v="1"/>
    <s v="Yes"/>
    <s v="N/A"/>
    <s v="SEEDLESS"/>
    <x v="332"/>
    <s v="MEXICO CROSSINGS THROUGH NOGALES ARIZONA"/>
    <n v="51942"/>
    <s v="Truck"/>
    <m/>
    <m/>
    <n v="2024"/>
    <s v="N/A"/>
    <s v="I (import)"/>
    <m/>
  </r>
  <r>
    <s v="Watermelons"/>
    <x v="8"/>
    <s v="No"/>
    <s v="cartons"/>
    <s v="RED FLESH SEEDLESS MINIATURE"/>
    <x v="332"/>
    <s v="FLORIDA"/>
    <n v="43350"/>
    <s v="Truck"/>
    <n v="510"/>
    <m/>
    <n v="2025"/>
    <s v="N/A"/>
    <s v="D (domestic)"/>
    <m/>
  </r>
  <r>
    <s v="Watermelons"/>
    <x v="1"/>
    <s v="No"/>
    <s v="N/A"/>
    <s v="SEEDLESS"/>
    <x v="332"/>
    <s v="MEXICO CROSSINGS THROUGH NOGALES ARIZONA"/>
    <n v="5155949"/>
    <s v="Truck"/>
    <m/>
    <m/>
    <n v="2024"/>
    <s v="N/A"/>
    <s v="I (import)"/>
    <m/>
  </r>
  <r>
    <s v="Watermelons"/>
    <x v="8"/>
    <s v="No"/>
    <s v="24 inch bins"/>
    <s v="RED FLESH SEEDLESS TYPE"/>
    <x v="332"/>
    <s v="FLORIDA"/>
    <n v="4614400"/>
    <s v="Truck"/>
    <n v="11536"/>
    <m/>
    <n v="2025"/>
    <s v="N/A"/>
    <s v="D (domestic)"/>
    <m/>
  </r>
  <r>
    <s v="Watermelons"/>
    <x v="1"/>
    <s v="No"/>
    <s v="N/A"/>
    <s v="N/A"/>
    <x v="332"/>
    <s v="MEXICO CROSSINGS THROUGH OTAY MESA CALIFORNIA"/>
    <n v="128436"/>
    <s v="Truck"/>
    <m/>
    <m/>
    <n v="2024"/>
    <s v="N/A"/>
    <s v="I (import)"/>
    <m/>
  </r>
  <r>
    <s v="Watermelons"/>
    <x v="12"/>
    <s v="No"/>
    <s v="24 inch bins"/>
    <s v="RED FLESH SEEDED TYPE"/>
    <x v="332"/>
    <s v="GEORGIA"/>
    <n v="851200"/>
    <s v="Truck"/>
    <n v="2128"/>
    <m/>
    <n v="2025"/>
    <s v="N/A"/>
    <s v="D (domestic)"/>
    <m/>
  </r>
  <r>
    <s v="Watermelons"/>
    <x v="1"/>
    <s v="No"/>
    <s v="N/A"/>
    <s v="SEEDLESS"/>
    <x v="332"/>
    <s v="MEXICO CROSSINGS THROUGH OTAY MESA CALIFORNIA"/>
    <n v="41958"/>
    <s v="Truck"/>
    <m/>
    <m/>
    <n v="2024"/>
    <s v="N/A"/>
    <s v="I (import)"/>
    <m/>
  </r>
  <r>
    <s v="Watermelons"/>
    <x v="12"/>
    <s v="No"/>
    <s v="cartons"/>
    <s v="RED FLESH SEEDLESS MINIATURE"/>
    <x v="332"/>
    <s v="GEORGIA"/>
    <n v="79475"/>
    <s v="Truck"/>
    <n v="935"/>
    <m/>
    <n v="2025"/>
    <s v="N/A"/>
    <s v="D (domestic)"/>
    <m/>
  </r>
  <r>
    <s v="Watermelons"/>
    <x v="1"/>
    <s v="No"/>
    <s v="N/A"/>
    <s v="RED FLESH SEEDLESS MINIATURE"/>
    <x v="332"/>
    <s v="MEXICO CROSSINGS THROUGH SAN LUIS ARIZONA"/>
    <n v="2098470"/>
    <s v="Truck"/>
    <m/>
    <m/>
    <n v="2024"/>
    <s v="N/A"/>
    <s v="I (import)"/>
    <m/>
  </r>
  <r>
    <s v="Watermelons"/>
    <x v="12"/>
    <s v="No"/>
    <s v="24 inch bins"/>
    <s v="RED FLESH SEEDLESS TYPE"/>
    <x v="332"/>
    <s v="GEORGIA"/>
    <n v="9273600"/>
    <s v="Truck"/>
    <n v="23184"/>
    <m/>
    <n v="2025"/>
    <s v="N/A"/>
    <s v="D (domestic)"/>
    <m/>
  </r>
  <r>
    <s v="Watermelons"/>
    <x v="1"/>
    <s v="Yes"/>
    <s v="N/A"/>
    <s v="SEEDLESS"/>
    <x v="332"/>
    <s v="MEXICO CROSSINGS THROUGH SAN LUIS ARIZONA"/>
    <n v="46860"/>
    <s v="Truck"/>
    <m/>
    <m/>
    <n v="2024"/>
    <s v="N/A"/>
    <s v="I (import)"/>
    <m/>
  </r>
  <r>
    <s v="Watermelons"/>
    <x v="1"/>
    <s v="No"/>
    <s v="N/A"/>
    <s v="N/A"/>
    <x v="332"/>
    <s v="MEXICO CROSSINGS THROUGH CALEXICO CALIFORNIA"/>
    <n v="245856"/>
    <s v="Truck"/>
    <m/>
    <m/>
    <n v="2024"/>
    <s v="N/A"/>
    <s v="I (import)"/>
    <m/>
  </r>
  <r>
    <s v="Watermelons"/>
    <x v="1"/>
    <s v="No"/>
    <s v="N/A"/>
    <s v="RED FLESH SEEDLESS MINIATURE"/>
    <x v="332"/>
    <s v="MEXICO CROSSINGS THROUGH CALEXICO CALIFORNIA"/>
    <n v="164153"/>
    <s v="Truck"/>
    <m/>
    <m/>
    <n v="2024"/>
    <s v="N/A"/>
    <s v="I (import)"/>
    <m/>
  </r>
  <r>
    <s v="Watermelons"/>
    <x v="1"/>
    <s v="No"/>
    <s v="N/A"/>
    <s v="SEEDLESS"/>
    <x v="332"/>
    <s v="MEXICO CROSSINGS THROUGH PHARR TEXAS"/>
    <n v="47256"/>
    <s v="Truck"/>
    <m/>
    <m/>
    <n v="2024"/>
    <s v="N/A"/>
    <s v="I (import)"/>
    <m/>
  </r>
  <r>
    <s v="Watermelons"/>
    <x v="1"/>
    <s v="No"/>
    <s v="N/A"/>
    <s v="N/A"/>
    <x v="332"/>
    <s v="MEXICO CROSSINGS THROUGH PRESIDIO TEXAS"/>
    <n v="42891"/>
    <s v="Truck"/>
    <m/>
    <m/>
    <n v="2024"/>
    <s v="N/A"/>
    <s v="I (import)"/>
    <m/>
  </r>
  <r>
    <s v="Watermelons"/>
    <x v="13"/>
    <s v="No"/>
    <s v="24 inch bins"/>
    <s v="RED FLESH SEEDED TYPE"/>
    <x v="332"/>
    <s v="IMPERIAL VALLEY CALIFORNIA"/>
    <n v="8000000"/>
    <s v="Truck"/>
    <n v="20000"/>
    <m/>
    <n v="2025"/>
    <s v="N/A"/>
    <s v="D (domestic)"/>
    <m/>
  </r>
  <r>
    <s v="Watermelons"/>
    <x v="13"/>
    <s v="No"/>
    <s v="cartons"/>
    <s v="RED FLESH SEEDLESS MINIATURE"/>
    <x v="332"/>
    <s v="IMPERIAL VALLEY CALIFORNIA"/>
    <n v="4250000"/>
    <s v="Truck"/>
    <n v="50000"/>
    <m/>
    <n v="2025"/>
    <s v="N/A"/>
    <s v="D (domestic)"/>
    <m/>
  </r>
  <r>
    <s v="Watermelons"/>
    <x v="13"/>
    <s v="No"/>
    <s v="24 inch bins"/>
    <s v="RED FLESH SEEDLESS TYPE"/>
    <x v="332"/>
    <s v="IMPERIAL VALLEY CALIFORNIA"/>
    <n v="36000000"/>
    <s v="Truck"/>
    <n v="90000"/>
    <m/>
    <n v="2025"/>
    <s v="N/A"/>
    <s v="D (domestic)"/>
    <m/>
  </r>
  <r>
    <s v="Watermelons"/>
    <x v="13"/>
    <s v="No"/>
    <s v="24 inch bins"/>
    <s v="RED FLESH SEEDLESS TYPE"/>
    <x v="332"/>
    <s v="PALO VERDE VALLEY CALIFORNIA"/>
    <n v="160000"/>
    <s v="Truck"/>
    <m/>
    <m/>
    <n v="2025"/>
    <s v="N/A"/>
    <s v="D (domestic)"/>
    <m/>
  </r>
  <r>
    <s v="Watermelons"/>
    <x v="10"/>
    <s v="No"/>
    <s v="24 inch bins"/>
    <s v="RED FLESH SEEDED TYPE"/>
    <x v="332"/>
    <s v="CENTRAL ARIZONA"/>
    <n v="80000"/>
    <s v="Truck"/>
    <m/>
    <m/>
    <n v="2025"/>
    <s v="N/A"/>
    <s v="D (domestic)"/>
    <m/>
  </r>
  <r>
    <s v="Watermelons"/>
    <x v="10"/>
    <s v="No"/>
    <s v="cartons"/>
    <s v="RED FLESH SEEDLESS MINIATURE"/>
    <x v="332"/>
    <s v="CENTRAL ARIZONA"/>
    <n v="3400000"/>
    <s v="Truck"/>
    <n v="40000"/>
    <m/>
    <n v="2025"/>
    <s v="N/A"/>
    <s v="D (domestic)"/>
    <m/>
  </r>
  <r>
    <s v="Watermelons"/>
    <x v="10"/>
    <s v="Yes"/>
    <s v="cartons"/>
    <s v="RED FLESH SEEDLESS MINIATURE"/>
    <x v="332"/>
    <s v="WESTERN ARIZONA"/>
    <n v="154530"/>
    <s v="Truck"/>
    <n v="1818"/>
    <m/>
    <n v="2025"/>
    <s v="N/A"/>
    <s v="D (domestic)"/>
    <m/>
  </r>
  <r>
    <s v="Watermelons"/>
    <x v="10"/>
    <s v="No"/>
    <s v="cartons"/>
    <s v="RED FLESH SEEDLESS MINIATURE"/>
    <x v="332"/>
    <s v="WESTERN ARIZONA"/>
    <n v="29750"/>
    <s v="Truck"/>
    <n v="350"/>
    <m/>
    <n v="2025"/>
    <s v="N/A"/>
    <s v="D (domestic)"/>
    <m/>
  </r>
  <r>
    <s v="Watermelons"/>
    <x v="10"/>
    <s v="No"/>
    <s v="24 inch bins"/>
    <s v="RED FLESH SEEDLESS TYPE"/>
    <x v="332"/>
    <s v="WESTERN ARIZONA"/>
    <n v="793200"/>
    <s v="Truck"/>
    <n v="1983"/>
    <m/>
    <n v="2025"/>
    <s v="N/A"/>
    <s v="D (domestic)"/>
    <m/>
  </r>
  <r>
    <s v="Watermelons"/>
    <x v="10"/>
    <s v="No"/>
    <s v="cartons"/>
    <s v="RED FLESH SEEDLESS TYPE"/>
    <x v="332"/>
    <s v="WESTERN ARIZONA"/>
    <n v="37400"/>
    <s v="Truck"/>
    <n v="440"/>
    <m/>
    <n v="2025"/>
    <s v="N/A"/>
    <s v="D (domestic)"/>
    <m/>
  </r>
  <r>
    <s v="Watermelons"/>
    <x v="10"/>
    <s v="No"/>
    <s v="24 inch bins"/>
    <s v="RED FLESH SEEDLESS TYPE"/>
    <x v="332"/>
    <s v="CENTRAL ARIZONA"/>
    <n v="1000000"/>
    <s v="Truck"/>
    <m/>
    <m/>
    <n v="2025"/>
    <s v="N/A"/>
    <s v="D (domestic)"/>
    <m/>
  </r>
  <r>
    <s v="Watermelons"/>
    <x v="1"/>
    <s v="No"/>
    <s v="N/A"/>
    <s v="N/A"/>
    <x v="333"/>
    <s v="MEXICO CROSSINGS THROUGH NOGALES ARIZONA"/>
    <n v="3628706"/>
    <s v="Truck"/>
    <m/>
    <m/>
    <n v="2024"/>
    <s v="N/A"/>
    <s v="I (import)"/>
    <m/>
  </r>
  <r>
    <s v="Watermelons"/>
    <x v="12"/>
    <s v="No"/>
    <s v="24 inch bins"/>
    <s v="RED FLESH SEEDED TYPE"/>
    <x v="333"/>
    <s v="GEORGIA"/>
    <n v="403200"/>
    <s v="Truck"/>
    <n v="1008"/>
    <m/>
    <n v="2025"/>
    <s v="N/A"/>
    <s v="D (domestic)"/>
    <m/>
  </r>
  <r>
    <s v="Watermelons"/>
    <x v="1"/>
    <s v="No"/>
    <s v="N/A"/>
    <s v="RED FLESH SEEDLESS MINIATURE"/>
    <x v="333"/>
    <s v="MEXICO CROSSINGS THROUGH NOGALES ARIZONA"/>
    <n v="568278"/>
    <s v="Truck"/>
    <m/>
    <m/>
    <n v="2024"/>
    <s v="N/A"/>
    <s v="I (import)"/>
    <m/>
  </r>
  <r>
    <s v="Watermelons"/>
    <x v="12"/>
    <s v="No"/>
    <s v="24 inch bins"/>
    <s v="RED FLESH SEEDLESS TYPE"/>
    <x v="333"/>
    <s v="GEORGIA"/>
    <n v="9116800"/>
    <s v="Truck"/>
    <n v="22792"/>
    <m/>
    <n v="2025"/>
    <s v="N/A"/>
    <s v="D (domestic)"/>
    <m/>
  </r>
  <r>
    <s v="Watermelons"/>
    <x v="1"/>
    <s v="Yes"/>
    <s v="N/A"/>
    <s v="SEEDLESS"/>
    <x v="333"/>
    <s v="MEXICO CROSSINGS THROUGH NOGALES ARIZONA"/>
    <n v="152528"/>
    <s v="Truck"/>
    <m/>
    <m/>
    <n v="2024"/>
    <s v="N/A"/>
    <s v="I (import)"/>
    <m/>
  </r>
  <r>
    <s v="Watermelons"/>
    <x v="8"/>
    <s v="No"/>
    <s v="24 inch bins"/>
    <s v="RED FLESH SEEDLESS TYPE"/>
    <x v="333"/>
    <s v="FLORIDA"/>
    <n v="5152000"/>
    <s v="Truck"/>
    <n v="12880"/>
    <m/>
    <n v="2025"/>
    <s v="N/A"/>
    <s v="D (domestic)"/>
    <m/>
  </r>
  <r>
    <s v="Watermelons"/>
    <x v="1"/>
    <s v="No"/>
    <s v="N/A"/>
    <s v="SEEDLESS"/>
    <x v="333"/>
    <s v="MEXICO CROSSINGS THROUGH NOGALES ARIZONA"/>
    <n v="9856671"/>
    <s v="Truck"/>
    <m/>
    <m/>
    <n v="2024"/>
    <s v="N/A"/>
    <s v="I (import)"/>
    <m/>
  </r>
  <r>
    <s v="Watermelons"/>
    <x v="8"/>
    <s v="No"/>
    <s v="24 inch bins"/>
    <s v="RED FLESH SEEDED TYPE"/>
    <x v="333"/>
    <s v="FLORIDA"/>
    <n v="201600"/>
    <s v="Truck"/>
    <n v="504"/>
    <m/>
    <n v="2025"/>
    <s v="N/A"/>
    <s v="D (domestic)"/>
    <m/>
  </r>
  <r>
    <s v="Watermelons"/>
    <x v="1"/>
    <s v="No"/>
    <s v="N/A"/>
    <s v="N/A"/>
    <x v="333"/>
    <s v="MEXICO CROSSINGS THROUGH OTAY MESA CALIFORNIA"/>
    <n v="51154"/>
    <s v="Truck"/>
    <m/>
    <m/>
    <n v="2024"/>
    <s v="N/A"/>
    <s v="I (import)"/>
    <m/>
  </r>
  <r>
    <s v="Watermelons"/>
    <x v="11"/>
    <s v="No"/>
    <s v="24 inch bins"/>
    <s v="RED FLESH SEEDLESS TYPE"/>
    <x v="333"/>
    <s v="SOUTH CAROLINA"/>
    <n v="201600"/>
    <s v="Truck"/>
    <n v="504"/>
    <m/>
    <n v="2025"/>
    <s v="N/A"/>
    <s v="D (domestic)"/>
    <m/>
  </r>
  <r>
    <s v="Watermelons"/>
    <x v="1"/>
    <s v="No"/>
    <s v="N/A"/>
    <s v="N/A"/>
    <x v="333"/>
    <s v="MEXICO CROSSINGS THROUGH SAN LUIS ARIZONA"/>
    <n v="43560"/>
    <s v="Truck"/>
    <m/>
    <m/>
    <n v="2024"/>
    <s v="N/A"/>
    <s v="I (import)"/>
    <m/>
  </r>
  <r>
    <s v="Watermelons"/>
    <x v="8"/>
    <s v="No"/>
    <s v="cartons"/>
    <s v="RED FLESH SEEDLESS MINIATURE"/>
    <x v="333"/>
    <s v="FLORIDA"/>
    <n v="36125"/>
    <s v="Truck"/>
    <n v="425"/>
    <m/>
    <n v="2025"/>
    <s v="N/A"/>
    <s v="D (domestic)"/>
    <m/>
  </r>
  <r>
    <s v="Watermelons"/>
    <x v="1"/>
    <s v="No"/>
    <s v="N/A"/>
    <s v="RED FLESH SEEDLESS MINIATURE"/>
    <x v="333"/>
    <s v="MEXICO CROSSINGS THROUGH SAN LUIS ARIZONA"/>
    <n v="1164240"/>
    <s v="Truck"/>
    <m/>
    <m/>
    <n v="2024"/>
    <s v="N/A"/>
    <s v="I (import)"/>
    <m/>
  </r>
  <r>
    <s v="Watermelons"/>
    <x v="12"/>
    <s v="No"/>
    <s v="cartons"/>
    <s v="RED FLESH SEEDLESS MINIATURE"/>
    <x v="333"/>
    <s v="GEORGIA"/>
    <n v="50575"/>
    <s v="Truck"/>
    <n v="595"/>
    <m/>
    <n v="2025"/>
    <s v="N/A"/>
    <s v="D (domestic)"/>
    <m/>
  </r>
  <r>
    <s v="Watermelons"/>
    <x v="1"/>
    <s v="No"/>
    <s v="N/A"/>
    <s v="N/A"/>
    <x v="333"/>
    <s v="MEXICO CROSSINGS THROUGH CALEXICO CALIFORNIA"/>
    <n v="40040"/>
    <s v="Truck"/>
    <m/>
    <m/>
    <n v="2024"/>
    <s v="N/A"/>
    <s v="I (import)"/>
    <m/>
  </r>
  <r>
    <s v="Watermelons"/>
    <x v="13"/>
    <s v="No"/>
    <s v="24 inch bins"/>
    <s v="RED FLESH SEEDLESS TYPE"/>
    <x v="333"/>
    <s v="IMPERIAL VALLEY CALIFORNIA"/>
    <n v="720400"/>
    <s v="Truck"/>
    <n v="1301"/>
    <m/>
    <n v="2025"/>
    <s v="N/A"/>
    <s v="D (domestic)"/>
    <m/>
  </r>
  <r>
    <s v="Watermelons"/>
    <x v="1"/>
    <s v="Yes"/>
    <s v="N/A"/>
    <s v="RED FLESH SEEDLESS MINIATURE"/>
    <x v="333"/>
    <s v="MEXICO CROSSINGS THROUGH CALEXICO CALIFORNIA"/>
    <n v="37400"/>
    <s v="Truck"/>
    <m/>
    <m/>
    <n v="2024"/>
    <s v="N/A"/>
    <s v="I (import)"/>
    <m/>
  </r>
  <r>
    <s v="Watermelons"/>
    <x v="13"/>
    <s v="No"/>
    <s v="cartons"/>
    <s v="RED FLESH SEEDLESS MINIATURE"/>
    <x v="333"/>
    <s v="IMPERIAL VALLEY CALIFORNIA"/>
    <n v="1487500"/>
    <s v="Truck"/>
    <n v="17500"/>
    <m/>
    <n v="2025"/>
    <s v="N/A"/>
    <s v="D (domestic)"/>
    <m/>
  </r>
  <r>
    <s v="Watermelons"/>
    <x v="1"/>
    <s v="No"/>
    <s v="N/A"/>
    <s v="RED FLESH SEEDLESS MINIATURE"/>
    <x v="333"/>
    <s v="MEXICO CROSSINGS THROUGH CALEXICO CALIFORNIA"/>
    <n v="157522"/>
    <s v="Truck"/>
    <m/>
    <m/>
    <n v="2024"/>
    <s v="N/A"/>
    <s v="I (import)"/>
    <m/>
  </r>
  <r>
    <s v="Watermelons"/>
    <x v="1"/>
    <s v="No"/>
    <s v="N/A"/>
    <s v="N/A"/>
    <x v="333"/>
    <s v="MEXICO CROSSINGS THROUGH EL PASO TEXAS"/>
    <n v="24640"/>
    <s v="Truck"/>
    <m/>
    <m/>
    <n v="2024"/>
    <s v="N/A"/>
    <s v="I (import)"/>
    <m/>
  </r>
  <r>
    <s v="Watermelons"/>
    <x v="1"/>
    <s v="No"/>
    <s v="N/A"/>
    <s v="SEEDLESS"/>
    <x v="333"/>
    <s v="MEXICO CROSSINGS THROUGH PROGRESO TEXAS"/>
    <n v="67650"/>
    <s v="Truck"/>
    <m/>
    <m/>
    <n v="2024"/>
    <s v="N/A"/>
    <s v="I (import)"/>
    <m/>
  </r>
  <r>
    <s v="Watermelons"/>
    <x v="1"/>
    <s v="No"/>
    <s v="N/A"/>
    <s v="SEEDLESS"/>
    <x v="333"/>
    <s v="MEXICO CROSSINGS THROUGH SANTA TERESA NEW MEXICO"/>
    <n v="38016"/>
    <s v="Truck"/>
    <m/>
    <m/>
    <n v="2024"/>
    <s v="N/A"/>
    <s v="I (import)"/>
    <m/>
  </r>
  <r>
    <s v="Watermelons"/>
    <x v="0"/>
    <s v="No"/>
    <s v="N/A"/>
    <s v="N/A"/>
    <x v="333"/>
    <s v="IMPORTS THROUGH SAN JUAN PUERTO RICO"/>
    <n v="1863"/>
    <s v="Boat"/>
    <m/>
    <m/>
    <n v="2024"/>
    <s v="N/A"/>
    <s v="I (import)"/>
    <m/>
  </r>
  <r>
    <s v="Watermelons"/>
    <x v="9"/>
    <s v="No"/>
    <s v="24 inch bins"/>
    <s v="RED FLESH SEEDED TYPE"/>
    <x v="333"/>
    <s v="LOWER RIO GRANDE VALLEY TEXAS"/>
    <n v="760000"/>
    <s v="Truck"/>
    <m/>
    <m/>
    <n v="2025"/>
    <s v="N/A"/>
    <s v="D (domestic)"/>
    <s v="added for 06/11/2025 on 06/13/2025"/>
  </r>
  <r>
    <s v="Watermelons"/>
    <x v="9"/>
    <s v="No"/>
    <s v="24 inch bins"/>
    <s v="RED FLESH SEEDLESS TYPE"/>
    <x v="333"/>
    <s v="LOWER RIO GRANDE VALLEY TEXAS"/>
    <n v="3520000"/>
    <s v="Truck"/>
    <m/>
    <m/>
    <n v="2025"/>
    <s v="N/A"/>
    <s v="D (domestic)"/>
    <s v="added for 06/11/2025 on 06/13/2025"/>
  </r>
  <r>
    <s v="Watermelons"/>
    <x v="10"/>
    <s v="No"/>
    <s v="24 inch bins"/>
    <s v="RED FLESH SEEDLESS TYPE"/>
    <x v="333"/>
    <s v="CENTRAL ARIZONA"/>
    <n v="1400000"/>
    <s v="Truck"/>
    <m/>
    <m/>
    <n v="2025"/>
    <s v="N/A"/>
    <s v="D (domestic)"/>
    <m/>
  </r>
  <r>
    <s v="Watermelons"/>
    <x v="10"/>
    <s v="No"/>
    <s v="24 inch bins"/>
    <s v="RED FLESH SEEDLESS TYPE"/>
    <x v="333"/>
    <s v="WESTERN ARIZONA"/>
    <n v="560400"/>
    <s v="Truck"/>
    <n v="1401"/>
    <m/>
    <n v="2025"/>
    <s v="N/A"/>
    <s v="D (domestic)"/>
    <m/>
  </r>
  <r>
    <s v="Watermelons"/>
    <x v="10"/>
    <s v="Yes"/>
    <s v="cartons"/>
    <s v="RED FLESH SEEDLESS MINIATURE"/>
    <x v="333"/>
    <s v="WESTERN ARIZONA"/>
    <n v="102510"/>
    <s v="Truck"/>
    <n v="1206"/>
    <m/>
    <n v="2025"/>
    <s v="N/A"/>
    <s v="D (domestic)"/>
    <m/>
  </r>
  <r>
    <s v="Watermelons"/>
    <x v="10"/>
    <s v="No"/>
    <s v="cartons"/>
    <s v="RED FLESH SEEDLESS MINIATURE"/>
    <x v="333"/>
    <s v="WESTERN ARIZONA"/>
    <n v="1518610"/>
    <s v="Truck"/>
    <n v="17866"/>
    <m/>
    <n v="2025"/>
    <s v="N/A"/>
    <s v="D (domestic)"/>
    <m/>
  </r>
  <r>
    <s v="Watermelons"/>
    <x v="11"/>
    <s v="No"/>
    <s v="24 inch bins"/>
    <s v="RED FLESH SEEDLESS TYPE"/>
    <x v="334"/>
    <s v="SOUTH CAROLINA"/>
    <m/>
    <s v="Truck"/>
    <n v="560"/>
    <m/>
    <n v="2025"/>
    <s v="N/A"/>
    <s v="D (domestic)"/>
    <m/>
  </r>
  <r>
    <s v="Watermelons"/>
    <x v="9"/>
    <s v="No"/>
    <s v="24 inch bins"/>
    <s v="RED FLESH SEEDED TYPE"/>
    <x v="334"/>
    <s v="LOWER RIO GRANDE VALLEY TEXAS"/>
    <n v="600000"/>
    <s v="Truck"/>
    <m/>
    <m/>
    <n v="2025"/>
    <s v="N/A"/>
    <s v="D (domestic)"/>
    <s v="added for 06/10/2025 on 06/12/2025"/>
  </r>
  <r>
    <s v="Watermelons"/>
    <x v="12"/>
    <s v="No"/>
    <s v="24 inch bins"/>
    <s v="RED FLESH SEEDED TYPE"/>
    <x v="334"/>
    <s v="GEORGIA"/>
    <n v="918400"/>
    <s v="Truck"/>
    <n v="2296"/>
    <m/>
    <n v="2025"/>
    <s v="N/A"/>
    <s v="D (domestic)"/>
    <m/>
  </r>
  <r>
    <s v="Watermelons"/>
    <x v="1"/>
    <s v="No"/>
    <s v="N/A"/>
    <s v="N/A"/>
    <x v="334"/>
    <s v="MEXICO CROSSINGS THROUGH NOGALES ARIZONA"/>
    <n v="2417576"/>
    <s v="Truck"/>
    <m/>
    <m/>
    <n v="2024"/>
    <s v="N/A"/>
    <s v="I (import)"/>
    <m/>
  </r>
  <r>
    <s v="Watermelons"/>
    <x v="8"/>
    <s v="No"/>
    <s v="24 inch bins"/>
    <s v="RED FLESH SEEDED TYPE"/>
    <x v="334"/>
    <s v="FLORIDA"/>
    <n v="492800"/>
    <s v="Truck"/>
    <n v="1232"/>
    <m/>
    <n v="2025"/>
    <s v="N/A"/>
    <s v="D (domestic)"/>
    <m/>
  </r>
  <r>
    <s v="Watermelons"/>
    <x v="9"/>
    <s v="No"/>
    <s v="24 inch bins"/>
    <s v="RED FLESH SEEDLESS TYPE"/>
    <x v="334"/>
    <s v="LOWER RIO GRANDE VALLEY TEXAS"/>
    <n v="4600000"/>
    <s v="Truck"/>
    <m/>
    <m/>
    <n v="2025"/>
    <s v="N/A"/>
    <s v="D (domestic)"/>
    <s v="added for 06/10/2025 on 06/12/2025"/>
  </r>
  <r>
    <s v="Watermelons"/>
    <x v="8"/>
    <s v="No"/>
    <s v="24 inch bins"/>
    <s v="RED FLESH SEEDLESS TYPE"/>
    <x v="334"/>
    <s v="FLORIDA"/>
    <n v="6709600"/>
    <s v="Truck"/>
    <n v="16774"/>
    <m/>
    <n v="2025"/>
    <s v="N/A"/>
    <s v="D (domestic)"/>
    <m/>
  </r>
  <r>
    <s v="Watermelons"/>
    <x v="1"/>
    <s v="No"/>
    <s v="N/A"/>
    <s v="RED FLESH SEEDLESS MINIATURE"/>
    <x v="334"/>
    <s v="MEXICO CROSSINGS THROUGH NOGALES ARIZONA"/>
    <n v="236953"/>
    <s v="Truck"/>
    <m/>
    <m/>
    <n v="2024"/>
    <s v="N/A"/>
    <s v="I (import)"/>
    <m/>
  </r>
  <r>
    <s v="Watermelons"/>
    <x v="12"/>
    <s v="No"/>
    <s v="24 inch bins"/>
    <s v="RED FLESH SEEDLESS TYPE"/>
    <x v="334"/>
    <s v="GEORGIA"/>
    <n v="6944000"/>
    <s v="Truck"/>
    <n v="17360"/>
    <m/>
    <n v="2025"/>
    <s v="N/A"/>
    <s v="D (domestic)"/>
    <m/>
  </r>
  <r>
    <s v="Watermelons"/>
    <x v="10"/>
    <s v="No"/>
    <s v="cartons"/>
    <s v="RED FLESH SEEDLESS MINIATURE"/>
    <x v="334"/>
    <s v="WESTERN ARIZONA"/>
    <n v="841840"/>
    <s v="Truck"/>
    <n v="9904"/>
    <m/>
    <n v="2025"/>
    <s v="N/A"/>
    <s v="D (domestic)"/>
    <s v="added for 06/10/2025 on 06/13/2025"/>
  </r>
  <r>
    <s v="Watermelons"/>
    <x v="12"/>
    <s v="No"/>
    <s v="cartons"/>
    <s v="RED FLESH SEEDLESS MINIATURE"/>
    <x v="334"/>
    <s v="GEORGIA"/>
    <n v="101150"/>
    <s v="Truck"/>
    <n v="1190"/>
    <m/>
    <n v="2025"/>
    <s v="N/A"/>
    <s v="D (domestic)"/>
    <m/>
  </r>
  <r>
    <s v="Watermelons"/>
    <x v="1"/>
    <s v="Yes"/>
    <s v="N/A"/>
    <s v="SEEDLESS"/>
    <x v="334"/>
    <s v="MEXICO CROSSINGS THROUGH NOGALES ARIZONA"/>
    <n v="150286"/>
    <s v="Truck"/>
    <m/>
    <m/>
    <n v="2024"/>
    <s v="N/A"/>
    <s v="I (import)"/>
    <m/>
  </r>
  <r>
    <s v="Watermelons"/>
    <x v="8"/>
    <s v="No"/>
    <s v="cartons"/>
    <s v="RED FLESH SEEDLESS MINIATURE"/>
    <x v="334"/>
    <s v="FLORIDA"/>
    <n v="43350"/>
    <s v="Truck"/>
    <n v="510"/>
    <m/>
    <n v="2025"/>
    <s v="N/A"/>
    <s v="D (domestic)"/>
    <m/>
  </r>
  <r>
    <s v="Watermelons"/>
    <x v="1"/>
    <s v="No"/>
    <s v="N/A"/>
    <s v="SEEDLESS"/>
    <x v="334"/>
    <s v="MEXICO CROSSINGS THROUGH NOGALES ARIZONA"/>
    <n v="6158557"/>
    <s v="Truck"/>
    <m/>
    <m/>
    <n v="2024"/>
    <s v="N/A"/>
    <s v="I (import)"/>
    <m/>
  </r>
  <r>
    <s v="Watermelons"/>
    <x v="10"/>
    <s v="No"/>
    <s v="24 inch bins"/>
    <s v="RED FLESH SEEDLESS TYPE"/>
    <x v="334"/>
    <s v="WESTERN ARIZONA"/>
    <n v="569200"/>
    <s v="Truck"/>
    <n v="1423"/>
    <m/>
    <n v="2025"/>
    <s v="N/A"/>
    <s v="D (domestic)"/>
    <m/>
  </r>
  <r>
    <s v="Watermelons"/>
    <x v="1"/>
    <s v="No"/>
    <s v="N/A"/>
    <s v="SEEDLESS"/>
    <x v="334"/>
    <s v="MEXICO CROSSINGS THROUGH OTAY MESA CALIFORNIA"/>
    <n v="81488"/>
    <s v="Truck"/>
    <m/>
    <m/>
    <n v="2024"/>
    <s v="N/A"/>
    <s v="I (import)"/>
    <m/>
  </r>
  <r>
    <s v="Watermelons"/>
    <x v="9"/>
    <s v="No"/>
    <s v="24 inch bins"/>
    <s v="RED FLESH SEEDED TYPE"/>
    <x v="334"/>
    <s v="LOWER RIO GRANDE VALLEY TEXAS"/>
    <n v="400000"/>
    <s v="Truck"/>
    <m/>
    <m/>
    <n v="2025"/>
    <s v="N/A"/>
    <s v="D (domestic)"/>
    <m/>
  </r>
  <r>
    <s v="Watermelons"/>
    <x v="1"/>
    <s v="No"/>
    <s v="N/A"/>
    <s v="RED FLESH SEEDLESS MINIATURE"/>
    <x v="334"/>
    <s v="MEXICO CROSSINGS THROUGH SAN LUIS ARIZONA"/>
    <n v="1555620"/>
    <s v="Truck"/>
    <m/>
    <m/>
    <n v="2024"/>
    <s v="N/A"/>
    <s v="I (import)"/>
    <m/>
  </r>
  <r>
    <s v="Watermelons"/>
    <x v="9"/>
    <s v="No"/>
    <s v="24 inch bins"/>
    <s v="RED FLESH SEEDLESS TYPE"/>
    <x v="334"/>
    <s v="LOWER RIO GRANDE VALLEY TEXAS"/>
    <n v="2400000"/>
    <s v="Truck"/>
    <m/>
    <m/>
    <n v="2025"/>
    <s v="N/A"/>
    <s v="D (domestic)"/>
    <m/>
  </r>
  <r>
    <s v="Watermelons"/>
    <x v="1"/>
    <s v="No"/>
    <s v="N/A"/>
    <s v="N/A"/>
    <x v="334"/>
    <s v="MEXICO CROSSINGS THROUGH CALEXICO CALIFORNIA"/>
    <n v="451516"/>
    <s v="Truck"/>
    <m/>
    <m/>
    <n v="2024"/>
    <s v="N/A"/>
    <s v="I (import)"/>
    <m/>
  </r>
  <r>
    <s v="Watermelons"/>
    <x v="1"/>
    <s v="No"/>
    <s v="N/A"/>
    <s v="RED FLESH SEEDLESS MINIATURE"/>
    <x v="334"/>
    <s v="MEXICO CROSSINGS THROUGH CALEXICO CALIFORNIA"/>
    <n v="468569"/>
    <s v="Truck"/>
    <m/>
    <m/>
    <n v="2024"/>
    <s v="N/A"/>
    <s v="I (import)"/>
    <m/>
  </r>
  <r>
    <s v="Watermelons"/>
    <x v="1"/>
    <s v="No"/>
    <s v="N/A"/>
    <s v="SEEDLESS"/>
    <x v="334"/>
    <s v="MEXICO CROSSINGS THROUGH CALEXICO CALIFORNIA"/>
    <n v="538230"/>
    <s v="Truck"/>
    <m/>
    <m/>
    <n v="2024"/>
    <s v="N/A"/>
    <s v="I (import)"/>
    <m/>
  </r>
  <r>
    <s v="Watermelons"/>
    <x v="1"/>
    <s v="No"/>
    <s v="N/A"/>
    <s v="SEEDLESS"/>
    <x v="334"/>
    <s v="MEXICO CROSSINGS THROUGH PHARR TEXAS"/>
    <n v="92114"/>
    <s v="Truck"/>
    <m/>
    <m/>
    <n v="2024"/>
    <s v="N/A"/>
    <s v="I (import)"/>
    <m/>
  </r>
  <r>
    <s v="Watermelons"/>
    <x v="10"/>
    <s v="No"/>
    <s v="24 inch bins"/>
    <s v="RED FLESH SEEDLESS TYPE"/>
    <x v="335"/>
    <s v="WESTERN ARIZONA"/>
    <n v="689200"/>
    <s v="Truck"/>
    <n v="1723"/>
    <m/>
    <n v="2025"/>
    <s v="N/A"/>
    <s v="D (domestic)"/>
    <s v="added for 06/09/2025 on 06/11/2025"/>
  </r>
  <r>
    <s v="Watermelons"/>
    <x v="1"/>
    <s v="No"/>
    <s v="N/A"/>
    <s v="N/A"/>
    <x v="335"/>
    <s v="MEXICO CROSSINGS THROUGH SAN LUIS ARIZONA"/>
    <n v="5940"/>
    <s v="Truck"/>
    <m/>
    <m/>
    <n v="2024"/>
    <s v="N/A"/>
    <s v="I (import)"/>
    <m/>
  </r>
  <r>
    <s v="Watermelons"/>
    <x v="10"/>
    <s v="No"/>
    <s v="cartons"/>
    <s v="RED FLESH SEEDLESS TYPE"/>
    <x v="335"/>
    <s v="WESTERN ARIZONA"/>
    <n v="36720"/>
    <s v="Truck"/>
    <n v="432"/>
    <m/>
    <n v="2025"/>
    <s v="N/A"/>
    <s v="D (domestic)"/>
    <s v="added for 06/09/2025 on 06/11/2025"/>
  </r>
  <r>
    <s v="Watermelons"/>
    <x v="12"/>
    <s v="No"/>
    <s v="24 inch bins"/>
    <s v="RED FLESH SEEDLESS TYPE"/>
    <x v="335"/>
    <s v="GEORGIA"/>
    <n v="6272000"/>
    <s v="Truck"/>
    <n v="15680"/>
    <m/>
    <n v="2025"/>
    <s v="N/A"/>
    <s v="D (domestic)"/>
    <m/>
  </r>
  <r>
    <s v="Watermelons"/>
    <x v="10"/>
    <s v="No"/>
    <s v="cartons"/>
    <s v="RED FLESH SEEDLESS MINIATURE"/>
    <x v="335"/>
    <s v="WESTERN ARIZONA"/>
    <n v="29750"/>
    <s v="Truck"/>
    <n v="350"/>
    <m/>
    <n v="2025"/>
    <s v="N/A"/>
    <s v="D (domestic)"/>
    <s v="added for 06/09/2025 on 06/11/2025"/>
  </r>
  <r>
    <s v="Watermelons"/>
    <x v="1"/>
    <s v="No"/>
    <s v="N/A"/>
    <s v="RED FLESH SEEDLESS MINIATURE"/>
    <x v="335"/>
    <s v="MEXICO CROSSINGS THROUGH SAN LUIS ARIZONA"/>
    <n v="1411080"/>
    <s v="Truck"/>
    <m/>
    <m/>
    <n v="2024"/>
    <s v="N/A"/>
    <s v="I (import)"/>
    <m/>
  </r>
  <r>
    <s v="Watermelons"/>
    <x v="9"/>
    <s v="No"/>
    <s v="24 inch bins"/>
    <s v="RED FLESH SEEDED TYPE"/>
    <x v="335"/>
    <s v="LOWER RIO GRANDE VALLEY TEXAS"/>
    <n v="80000"/>
    <s v="Truck"/>
    <m/>
    <m/>
    <n v="2025"/>
    <s v="N/A"/>
    <s v="D (domestic)"/>
    <s v="added for 06/09/2025 on 06/11/2025"/>
  </r>
  <r>
    <s v="Watermelons"/>
    <x v="10"/>
    <s v="Yes"/>
    <s v="cartons"/>
    <s v="RED FLESH SEEDLESS MINIATURE"/>
    <x v="335"/>
    <s v="WESTERN ARIZONA"/>
    <n v="263500"/>
    <s v="Truck"/>
    <n v="3100"/>
    <m/>
    <n v="2025"/>
    <s v="N/A"/>
    <s v="D (domestic)"/>
    <s v="added for 06/09/2025 on 06/12/2025"/>
  </r>
  <r>
    <s v="Watermelons"/>
    <x v="9"/>
    <s v="No"/>
    <s v="24 inch bins"/>
    <s v="RED FLESH SEEDLESS TYPE"/>
    <x v="335"/>
    <s v="LOWER RIO GRANDE VALLEY TEXAS"/>
    <n v="1600000"/>
    <s v="Truck"/>
    <m/>
    <m/>
    <n v="2025"/>
    <s v="N/A"/>
    <s v="D (domestic)"/>
    <s v="added for 06/09/2025 on 06/11/2025"/>
  </r>
  <r>
    <s v="Watermelons"/>
    <x v="1"/>
    <s v="No"/>
    <s v="N/A"/>
    <s v="N/A"/>
    <x v="335"/>
    <s v="MEXICO CROSSINGS THROUGH CALEXICO CALIFORNIA"/>
    <n v="464272"/>
    <s v="Truck"/>
    <m/>
    <m/>
    <n v="2024"/>
    <s v="N/A"/>
    <s v="I (import)"/>
    <m/>
  </r>
  <r>
    <s v="Watermelons"/>
    <x v="8"/>
    <s v="No"/>
    <s v="cartons"/>
    <s v="RED FLESH SEEDLESS MINIATURE"/>
    <x v="335"/>
    <s v="FLORIDA"/>
    <n v="43350"/>
    <s v="Truck"/>
    <n v="510"/>
    <m/>
    <n v="2025"/>
    <s v="N/A"/>
    <s v="D (domestic)"/>
    <m/>
  </r>
  <r>
    <s v="Watermelons"/>
    <x v="1"/>
    <s v="No"/>
    <s v="N/A"/>
    <s v="RED FLESH SEEDLESS MINIATURE"/>
    <x v="335"/>
    <s v="MEXICO CROSSINGS THROUGH CALEXICO CALIFORNIA"/>
    <n v="201881"/>
    <s v="Truck"/>
    <m/>
    <m/>
    <n v="2024"/>
    <s v="N/A"/>
    <s v="I (import)"/>
    <m/>
  </r>
  <r>
    <s v="Watermelons"/>
    <x v="10"/>
    <s v="No"/>
    <s v="cartons"/>
    <s v="RED FLESH SEEDLESS MINIATURE"/>
    <x v="335"/>
    <s v="WESTERN ARIZONA"/>
    <n v="777750"/>
    <s v="Truck"/>
    <n v="9150"/>
    <m/>
    <n v="2025"/>
    <s v="N/A"/>
    <s v="D (domestic)"/>
    <s v="added for 06/09/2025 on 06/12/2025"/>
  </r>
  <r>
    <s v="Watermelons"/>
    <x v="1"/>
    <s v="No"/>
    <s v="N/A"/>
    <s v="N/A"/>
    <x v="335"/>
    <s v="MEXICO CROSSINGS THROUGH EL PASO TEXAS"/>
    <n v="14300"/>
    <s v="Truck"/>
    <m/>
    <m/>
    <n v="2024"/>
    <s v="N/A"/>
    <s v="I (import)"/>
    <m/>
  </r>
  <r>
    <s v="Watermelons"/>
    <x v="12"/>
    <s v="No"/>
    <s v="cartons"/>
    <s v="RED FLESH SEEDLESS MINIATURE"/>
    <x v="335"/>
    <s v="GEORGIA"/>
    <n v="93925"/>
    <s v="Truck"/>
    <n v="1105"/>
    <m/>
    <n v="2025"/>
    <s v="N/A"/>
    <s v="D (domestic)"/>
    <m/>
  </r>
  <r>
    <s v="Watermelons"/>
    <x v="1"/>
    <s v="No"/>
    <s v="N/A"/>
    <s v="SEEDLESS"/>
    <x v="335"/>
    <s v="MEXICO CROSSINGS THROUGH PHARR TEXAS"/>
    <n v="48664"/>
    <s v="Truck"/>
    <m/>
    <m/>
    <n v="2024"/>
    <s v="N/A"/>
    <s v="I (import)"/>
    <m/>
  </r>
  <r>
    <s v="Watermelons"/>
    <x v="10"/>
    <s v="No"/>
    <s v="24 inch bins"/>
    <s v="RED FLESH SEEDLESS TYPE"/>
    <x v="335"/>
    <s v="CENTRAL ARIZONA"/>
    <n v="800000"/>
    <s v="Truck"/>
    <m/>
    <m/>
    <n v="2025"/>
    <s v="N/A"/>
    <s v="D (domestic)"/>
    <s v="added for 06/09/2025 on 06/12/2025"/>
  </r>
  <r>
    <s v="Watermelons"/>
    <x v="1"/>
    <s v="No"/>
    <s v="N/A"/>
    <s v="N/A"/>
    <x v="335"/>
    <s v="MEXICO CROSSINGS THROUGH NOGALES ARIZONA"/>
    <n v="3549212"/>
    <s v="Truck"/>
    <m/>
    <m/>
    <n v="2024"/>
    <s v="N/A"/>
    <s v="I (import)"/>
    <m/>
  </r>
  <r>
    <s v="Watermelons"/>
    <x v="11"/>
    <s v="No"/>
    <s v="cwt"/>
    <s v="RED FLESH SEEDLESS TYPE"/>
    <x v="335"/>
    <s v="SOUTH CAROLINA"/>
    <m/>
    <s v="Truck"/>
    <n v="504"/>
    <m/>
    <n v="2025"/>
    <s v="N/A"/>
    <s v="D (domestic)"/>
    <m/>
  </r>
  <r>
    <s v="Watermelons"/>
    <x v="1"/>
    <s v="Yes"/>
    <s v="N/A"/>
    <s v="RED FLESH SEEDLESS MINIATURE"/>
    <x v="335"/>
    <s v="MEXICO CROSSINGS THROUGH NOGALES ARIZONA"/>
    <n v="69282"/>
    <s v="Truck"/>
    <m/>
    <m/>
    <n v="2024"/>
    <s v="N/A"/>
    <s v="I (import)"/>
    <m/>
  </r>
  <r>
    <s v="Watermelons"/>
    <x v="8"/>
    <s v="No"/>
    <s v="24 inch bins"/>
    <s v="RED FLESH SEEDLESS TYPE"/>
    <x v="335"/>
    <s v="FLORIDA"/>
    <n v="8579200"/>
    <s v="Truck"/>
    <n v="21448"/>
    <m/>
    <n v="2025"/>
    <s v="N/A"/>
    <s v="D (domestic)"/>
    <m/>
  </r>
  <r>
    <s v="Watermelons"/>
    <x v="1"/>
    <s v="No"/>
    <s v="N/A"/>
    <s v="RED FLESH SEEDLESS MINIATURE"/>
    <x v="335"/>
    <s v="MEXICO CROSSINGS THROUGH NOGALES ARIZONA"/>
    <n v="659886"/>
    <s v="Truck"/>
    <m/>
    <m/>
    <n v="2024"/>
    <s v="N/A"/>
    <s v="I (import)"/>
    <m/>
  </r>
  <r>
    <s v="Watermelons"/>
    <x v="12"/>
    <s v="No"/>
    <s v="24 inch bins"/>
    <s v="RED FLESH SEEDED TYPE"/>
    <x v="335"/>
    <s v="GEORGIA"/>
    <n v="627200"/>
    <s v="Truck"/>
    <n v="1568"/>
    <m/>
    <n v="2025"/>
    <s v="N/A"/>
    <s v="D (domestic)"/>
    <m/>
  </r>
  <r>
    <s v="Watermelons"/>
    <x v="1"/>
    <s v="Yes"/>
    <s v="N/A"/>
    <s v="SEEDLESS"/>
    <x v="335"/>
    <s v="MEXICO CROSSINGS THROUGH NOGALES ARIZONA"/>
    <n v="274813"/>
    <s v="Truck"/>
    <m/>
    <m/>
    <n v="2024"/>
    <s v="N/A"/>
    <s v="I (import)"/>
    <m/>
  </r>
  <r>
    <s v="Watermelons"/>
    <x v="8"/>
    <s v="No"/>
    <s v="24 inch bins"/>
    <s v="RED FLESH SEEDED TYPE"/>
    <x v="335"/>
    <s v="FLORIDA"/>
    <n v="784000"/>
    <s v="Truck"/>
    <n v="1960"/>
    <m/>
    <n v="2025"/>
    <s v="N/A"/>
    <s v="D (domestic)"/>
    <m/>
  </r>
  <r>
    <s v="Watermelons"/>
    <x v="1"/>
    <s v="No"/>
    <s v="N/A"/>
    <s v="SEEDLESS"/>
    <x v="335"/>
    <s v="MEXICO CROSSINGS THROUGH NOGALES ARIZONA"/>
    <n v="9079226"/>
    <s v="Truck"/>
    <m/>
    <m/>
    <n v="2024"/>
    <s v="N/A"/>
    <s v="I (import)"/>
    <m/>
  </r>
  <r>
    <s v="Watermelons"/>
    <x v="9"/>
    <s v="No"/>
    <s v="24 inch bins"/>
    <s v="RED FLESH SEEDLESS TYPE"/>
    <x v="335"/>
    <s v="LOWER RIO GRANDE VALLEY TEXAS"/>
    <n v="1280000"/>
    <s v="Truck"/>
    <m/>
    <m/>
    <n v="2025"/>
    <s v="N/A"/>
    <s v="D (domestic)"/>
    <s v="added for 06/09/2025 on 06/12/2025"/>
  </r>
  <r>
    <s v="Watermelons"/>
    <x v="1"/>
    <s v="No"/>
    <s v="N/A"/>
    <s v="N/A"/>
    <x v="335"/>
    <s v="MEXICO CROSSINGS THROUGH OTAY MESA CALIFORNIA"/>
    <n v="54912"/>
    <s v="Truck"/>
    <m/>
    <m/>
    <n v="2024"/>
    <s v="N/A"/>
    <s v="I (import)"/>
    <m/>
  </r>
  <r>
    <s v="Watermelons"/>
    <x v="9"/>
    <s v="No"/>
    <s v="24 inch bins"/>
    <s v="RED FLESH SEEDED TYPE"/>
    <x v="335"/>
    <s v="LOWER RIO GRANDE VALLEY TEXAS"/>
    <n v="80000"/>
    <s v="Truck"/>
    <m/>
    <m/>
    <n v="2025"/>
    <s v="N/A"/>
    <s v="D (domestic)"/>
    <s v="added for 06/09/2025 on 06/12/2025"/>
  </r>
  <r>
    <s v="Watermelons"/>
    <x v="1"/>
    <s v="No"/>
    <s v="N/A"/>
    <s v="SEEDLESS"/>
    <x v="335"/>
    <s v="MEXICO CROSSINGS THROUGH OTAY MESA CALIFORNIA"/>
    <n v="59136"/>
    <s v="Truck"/>
    <m/>
    <m/>
    <n v="2024"/>
    <s v="N/A"/>
    <s v="I (import)"/>
    <m/>
  </r>
  <r>
    <s v="Watermelons"/>
    <x v="9"/>
    <s v="No"/>
    <s v="24 inch bins"/>
    <s v="RED FLESH SEEDED TYPE"/>
    <x v="335"/>
    <s v="LOWER RIO GRANDE VALLEY TEXAS"/>
    <n v="120000"/>
    <s v="Truck"/>
    <m/>
    <m/>
    <n v="2025"/>
    <s v="N/A"/>
    <s v="D (domestic)"/>
    <m/>
  </r>
  <r>
    <s v="Watermelons"/>
    <x v="9"/>
    <s v="No"/>
    <s v="24 inch bins"/>
    <s v="RED FLESH SEEDLESS TYPE"/>
    <x v="335"/>
    <s v="LOWER RIO GRANDE VALLEY TEXAS"/>
    <n v="1400000"/>
    <s v="Truck"/>
    <m/>
    <m/>
    <n v="2025"/>
    <s v="N/A"/>
    <s v="D (domestic)"/>
    <m/>
  </r>
  <r>
    <s v="Watermelons"/>
    <x v="9"/>
    <s v="No"/>
    <s v="24 inch bins"/>
    <s v="RED FLESH SEEDLESS TYPE"/>
    <x v="336"/>
    <s v="LOWER RIO GRANDE VALLEY TEXAS"/>
    <n v="2440000"/>
    <s v="Truck"/>
    <m/>
    <m/>
    <n v="2025"/>
    <s v="N/A"/>
    <s v="D (domestic)"/>
    <s v="added for 06/08/2025 on 06/11/2025"/>
  </r>
  <r>
    <s v="Watermelons"/>
    <x v="12"/>
    <s v="No"/>
    <s v="24 inch bins"/>
    <s v="RED FLESH SEEDED TYPE"/>
    <x v="336"/>
    <s v="GEORGIA"/>
    <n v="448000"/>
    <s v="Truck"/>
    <n v="1120"/>
    <m/>
    <n v="2025"/>
    <s v="N/A"/>
    <s v="D (domestic)"/>
    <m/>
  </r>
  <r>
    <s v="Watermelons"/>
    <x v="9"/>
    <s v="No"/>
    <s v="24 inch bins"/>
    <s v="RED FLESH SEEDED TYPE"/>
    <x v="336"/>
    <s v="LOWER RIO GRANDE VALLEY TEXAS"/>
    <n v="120000"/>
    <s v="Truck"/>
    <m/>
    <m/>
    <n v="2025"/>
    <s v="N/A"/>
    <s v="D (domestic)"/>
    <s v="added for 06/08/2025 on 06/11/2025"/>
  </r>
  <r>
    <s v="Watermelons"/>
    <x v="9"/>
    <s v="No"/>
    <s v="24 inch bins"/>
    <s v="RED FLESH SEEDLESS TYPE"/>
    <x v="336"/>
    <s v="LOWER RIO GRANDE VALLEY TEXAS"/>
    <n v="440000"/>
    <s v="Truck"/>
    <m/>
    <m/>
    <n v="2025"/>
    <s v="N/A"/>
    <s v="D (domestic)"/>
    <s v="added for 06/08/2025 on 06/12/2025"/>
  </r>
  <r>
    <s v="Watermelons"/>
    <x v="12"/>
    <s v="No"/>
    <s v="cartons"/>
    <s v="RED FLESH SEEDLESS MINIATURE"/>
    <x v="336"/>
    <s v="GEORGIA"/>
    <n v="28900"/>
    <s v="Truck"/>
    <n v="340"/>
    <m/>
    <n v="2025"/>
    <s v="N/A"/>
    <s v="D (domestic)"/>
    <m/>
  </r>
  <r>
    <s v="Watermelons"/>
    <x v="12"/>
    <s v="No"/>
    <s v="24 inch bins"/>
    <s v="RED FLESH SEEDLESS TYPE"/>
    <x v="336"/>
    <s v="GEORGIA"/>
    <n v="44800"/>
    <s v="Truck"/>
    <n v="112"/>
    <m/>
    <n v="2025"/>
    <s v="N/A"/>
    <s v="D (domestic)"/>
    <s v="added for 06/08/2025 on 06/10/2025"/>
  </r>
  <r>
    <s v="Watermelons"/>
    <x v="12"/>
    <s v="No"/>
    <s v="24 inch bins"/>
    <s v="RED FLESH SEEDLESS TYPE"/>
    <x v="336"/>
    <s v="GEORGIA"/>
    <n v="3584000"/>
    <s v="Truck"/>
    <n v="8960"/>
    <m/>
    <n v="2025"/>
    <s v="N/A"/>
    <s v="D (domestic)"/>
    <m/>
  </r>
  <r>
    <s v="Watermelons"/>
    <x v="11"/>
    <s v="No"/>
    <s v="cwt"/>
    <s v="RED FLESH SEEDLESS TYPE"/>
    <x v="336"/>
    <s v="SOUTH CAROLINA"/>
    <m/>
    <s v="Truck"/>
    <n v="224"/>
    <m/>
    <n v="2025"/>
    <s v="N/A"/>
    <s v="D (domestic)"/>
    <m/>
  </r>
  <r>
    <s v="Watermelons"/>
    <x v="8"/>
    <s v="No"/>
    <s v="24 inch bins"/>
    <s v="RED FLESH SEEDED TYPE"/>
    <x v="336"/>
    <s v="FLORIDA"/>
    <n v="627200"/>
    <s v="Truck"/>
    <n v="1568"/>
    <m/>
    <n v="2025"/>
    <s v="N/A"/>
    <s v="D (domestic)"/>
    <m/>
  </r>
  <r>
    <s v="Watermelons"/>
    <x v="8"/>
    <s v="No"/>
    <s v="cartons"/>
    <s v="RED FLESH SEEDLESS MINIATURE"/>
    <x v="336"/>
    <s v="FLORIDA"/>
    <n v="28900"/>
    <s v="Truck"/>
    <n v="340"/>
    <m/>
    <n v="2025"/>
    <s v="N/A"/>
    <s v="D (domestic)"/>
    <m/>
  </r>
  <r>
    <s v="Watermelons"/>
    <x v="8"/>
    <s v="No"/>
    <s v="24 inch bins"/>
    <s v="RED FLESH SEEDLESS TYPE"/>
    <x v="336"/>
    <s v="FLORIDA"/>
    <n v="7392000"/>
    <s v="Truck"/>
    <n v="18480"/>
    <m/>
    <n v="2025"/>
    <s v="N/A"/>
    <s v="D (domestic)"/>
    <m/>
  </r>
  <r>
    <s v="Watermelons"/>
    <x v="9"/>
    <s v="No"/>
    <s v="24 inch bins"/>
    <s v="RED FLESH SEEDLESS TYPE"/>
    <x v="337"/>
    <s v="LOWER RIO GRANDE VALLEY TEXAS"/>
    <n v="1920000"/>
    <s v="Truck"/>
    <m/>
    <m/>
    <n v="2025"/>
    <s v="N/A"/>
    <s v="D (domestic)"/>
    <s v="added for 06/07/2025 on 06/11/2025"/>
  </r>
  <r>
    <s v="Watermelons"/>
    <x v="9"/>
    <s v="No"/>
    <s v="24 inch bins"/>
    <s v="RED FLESH SEEDLESS TYPE"/>
    <x v="337"/>
    <s v="LOWER RIO GRANDE VALLEY TEXAS"/>
    <n v="1000000"/>
    <s v="Truck"/>
    <m/>
    <m/>
    <n v="2025"/>
    <s v="N/A"/>
    <s v="D (domestic)"/>
    <s v="added for 06/07/2025 on 06/10/2025"/>
  </r>
  <r>
    <s v="Watermelons"/>
    <x v="10"/>
    <s v="No"/>
    <s v="cartons"/>
    <s v="RED FLESH SEEDLESS MINIATURE"/>
    <x v="337"/>
    <s v="WESTERN ARIZONA"/>
    <n v="1031900"/>
    <s v="Truck"/>
    <n v="12140"/>
    <m/>
    <n v="2025"/>
    <s v="N/A"/>
    <s v="D (domestic)"/>
    <s v="added for 06/07/2025 on 06/11/2025"/>
  </r>
  <r>
    <s v="Watermelons"/>
    <x v="12"/>
    <s v="No"/>
    <s v="24 inch bins"/>
    <s v="RED FLESH SEEDLESS TYPE"/>
    <x v="337"/>
    <s v="GEORGIA"/>
    <n v="44800"/>
    <s v="Truck"/>
    <n v="112"/>
    <m/>
    <n v="2025"/>
    <s v="N/A"/>
    <s v="D (domestic)"/>
    <s v="added for 06/07/2025 on 06/10/2025"/>
  </r>
  <r>
    <s v="Watermelons"/>
    <x v="9"/>
    <s v="No"/>
    <s v="24 inch bins"/>
    <s v="RED FLESH SEEDED TYPE"/>
    <x v="337"/>
    <s v="LOWER RIO GRANDE VALLEY TEXAS"/>
    <n v="160000"/>
    <s v="Truck"/>
    <m/>
    <m/>
    <n v="2025"/>
    <s v="N/A"/>
    <s v="D (domestic)"/>
    <s v="added for 06/07/2025 on 06/11/2025"/>
  </r>
  <r>
    <s v="Watermelons"/>
    <x v="9"/>
    <s v="No"/>
    <s v="24 inch bins"/>
    <s v="RED FLESH SEEDED TYPE"/>
    <x v="337"/>
    <s v="LOWER RIO GRANDE VALLEY TEXAS"/>
    <n v="80000"/>
    <s v="Truck"/>
    <m/>
    <m/>
    <n v="2025"/>
    <s v="N/A"/>
    <s v="D (domestic)"/>
    <s v="added for 06/07/2025 on 06/10/2025"/>
  </r>
  <r>
    <s v="Watermelons"/>
    <x v="10"/>
    <s v="No"/>
    <s v="24 inch bins"/>
    <s v="RED FLESH SEEDLESS TYPE"/>
    <x v="337"/>
    <s v="WESTERN ARIZONA"/>
    <n v="505200"/>
    <s v="Truck"/>
    <n v="1263"/>
    <m/>
    <n v="2025"/>
    <s v="N/A"/>
    <s v="D (domestic)"/>
    <s v="added for 06/07/2025 on 06/11/2025"/>
  </r>
  <r>
    <s v="Watermelons"/>
    <x v="9"/>
    <s v="No"/>
    <s v="24 inch bins"/>
    <s v="RED FLESH SEEDLESS TYPE"/>
    <x v="337"/>
    <s v="LOWER RIO GRANDE VALLEY TEXAS"/>
    <n v="360000"/>
    <s v="Truck"/>
    <m/>
    <m/>
    <n v="2025"/>
    <s v="N/A"/>
    <s v="D (domestic)"/>
    <s v="added for 06/07/2025 on 06/12/2025"/>
  </r>
  <r>
    <s v="Watermelons"/>
    <x v="8"/>
    <s v="No"/>
    <s v="24 inch bins"/>
    <s v="RED FLESH SEEDED TYPE"/>
    <x v="337"/>
    <s v="FLORIDA"/>
    <n v="784000"/>
    <s v="Truck"/>
    <n v="1960"/>
    <m/>
    <n v="2025"/>
    <s v="N/A"/>
    <s v="D (domestic)"/>
    <m/>
  </r>
  <r>
    <s v="Watermelons"/>
    <x v="8"/>
    <s v="No"/>
    <s v="cartons"/>
    <s v="RED FLESH SEEDLESS MINIATURE"/>
    <x v="337"/>
    <s v="FLORIDA"/>
    <n v="43350"/>
    <s v="Truck"/>
    <n v="510"/>
    <m/>
    <n v="2025"/>
    <s v="N/A"/>
    <s v="D (domestic)"/>
    <m/>
  </r>
  <r>
    <s v="Watermelons"/>
    <x v="8"/>
    <s v="No"/>
    <s v="24 inch bins"/>
    <s v="RED FLESH SEEDLESS TYPE"/>
    <x v="337"/>
    <s v="FLORIDA"/>
    <n v="9408000"/>
    <s v="Truck"/>
    <n v="23520"/>
    <m/>
    <n v="2025"/>
    <s v="N/A"/>
    <s v="D (domestic)"/>
    <m/>
  </r>
  <r>
    <s v="Watermelons"/>
    <x v="12"/>
    <s v="No"/>
    <s v="24 inch bins"/>
    <s v="RED FLESH SEEDED TYPE"/>
    <x v="337"/>
    <s v="GEORGIA"/>
    <n v="627200"/>
    <s v="Truck"/>
    <n v="1568"/>
    <m/>
    <n v="2025"/>
    <s v="N/A"/>
    <s v="D (domestic)"/>
    <m/>
  </r>
  <r>
    <s v="Watermelons"/>
    <x v="12"/>
    <s v="No"/>
    <s v="24 inch bins"/>
    <s v="RED FLESH SEEDLESS MINIATURE"/>
    <x v="337"/>
    <s v="GEORGIA"/>
    <n v="306000"/>
    <s v="Truck"/>
    <n v="765"/>
    <m/>
    <n v="2025"/>
    <s v="N/A"/>
    <s v="D (domestic)"/>
    <m/>
  </r>
  <r>
    <s v="Watermelons"/>
    <x v="12"/>
    <s v="No"/>
    <s v="24 inch bins"/>
    <s v="RED FLESH SEEDLESS TYPE"/>
    <x v="337"/>
    <s v="GEORGIA"/>
    <n v="3920000"/>
    <s v="Truck"/>
    <n v="9800"/>
    <m/>
    <n v="2025"/>
    <s v="N/A"/>
    <s v="D (domestic)"/>
    <m/>
  </r>
  <r>
    <s v="Watermelons"/>
    <x v="11"/>
    <s v="No"/>
    <s v="cwt"/>
    <s v="RED FLESH SEEDLESS TYPE"/>
    <x v="337"/>
    <s v="SOUTH CAROLINA"/>
    <m/>
    <s v="Truck"/>
    <n v="280"/>
    <m/>
    <n v="2025"/>
    <s v="N/A"/>
    <s v="D (domestic)"/>
    <m/>
  </r>
  <r>
    <s v="Watermelons"/>
    <x v="9"/>
    <s v="No"/>
    <s v="24 inch bins"/>
    <s v="RED FLESH SEEDLESS TYPE"/>
    <x v="338"/>
    <s v="LOWER RIO GRANDE VALLEY TEXAS"/>
    <n v="2120000"/>
    <s v="Truck"/>
    <m/>
    <m/>
    <n v="2025"/>
    <s v="N/A"/>
    <s v="D (domestic)"/>
    <s v="added for 06/06/2025 on 06/11/2025"/>
  </r>
  <r>
    <s v="Watermelons"/>
    <x v="9"/>
    <s v="No"/>
    <s v="24 inch bins"/>
    <s v="RED FLESH SEEDED TYPE"/>
    <x v="338"/>
    <s v="LOWER RIO GRANDE VALLEY TEXAS"/>
    <n v="200000"/>
    <s v="Truck"/>
    <m/>
    <m/>
    <n v="2025"/>
    <s v="N/A"/>
    <s v="D (domestic)"/>
    <s v="added for 06/06/2025 on 06/10/2025"/>
  </r>
  <r>
    <s v="Watermelons"/>
    <x v="9"/>
    <s v="No"/>
    <s v="24 inch bins"/>
    <s v="RED FLESH SEEDED TYPE"/>
    <x v="338"/>
    <s v="LOWER RIO GRANDE VALLEY TEXAS"/>
    <n v="360000"/>
    <s v="Truck"/>
    <m/>
    <m/>
    <n v="2025"/>
    <s v="N/A"/>
    <s v="D (domestic)"/>
    <s v="added for 06/06/2025 on 06/11/2025"/>
  </r>
  <r>
    <s v="Watermelons"/>
    <x v="12"/>
    <s v="No"/>
    <s v="24 inch bins"/>
    <s v="RED FLESH SEEDED TYPE"/>
    <x v="338"/>
    <s v="GEORGIA"/>
    <n v="380800"/>
    <s v="Truck"/>
    <n v="952"/>
    <m/>
    <n v="2025"/>
    <s v="N/A"/>
    <s v="D (domestic)"/>
    <m/>
  </r>
  <r>
    <s v="Watermelons"/>
    <x v="10"/>
    <s v="No"/>
    <s v="24 inch bins"/>
    <s v="RED FLESH SEEDLESS TYPE"/>
    <x v="338"/>
    <s v="WESTERN ARIZONA"/>
    <n v="360800"/>
    <s v="Truck"/>
    <n v="902"/>
    <m/>
    <n v="2025"/>
    <s v="N/A"/>
    <s v="D (domestic)"/>
    <s v="added for 06/06/2025 on 06/11/2025"/>
  </r>
  <r>
    <s v="Watermelons"/>
    <x v="9"/>
    <s v="No"/>
    <s v="24 inch bins"/>
    <s v="RED FLESH SEEDLESS TYPE"/>
    <x v="338"/>
    <s v="LOWER RIO GRANDE VALLEY TEXAS"/>
    <n v="1600000"/>
    <s v="Truck"/>
    <m/>
    <m/>
    <n v="2025"/>
    <s v="N/A"/>
    <s v="D (domestic)"/>
    <s v="added for 06/06/2025 on 06/10/2025"/>
  </r>
  <r>
    <s v="Watermelons"/>
    <x v="10"/>
    <s v="No"/>
    <s v="cartons"/>
    <s v="RED FLESH SEEDLESS TYPE"/>
    <x v="338"/>
    <s v="WESTERN ARIZONA"/>
    <n v="28560"/>
    <s v="Truck"/>
    <n v="336"/>
    <m/>
    <n v="2025"/>
    <s v="N/A"/>
    <s v="D (domestic)"/>
    <s v="added for 06/06/2025 on 06/11/2025"/>
  </r>
  <r>
    <s v="Watermelons"/>
    <x v="12"/>
    <s v="No"/>
    <s v="cartons"/>
    <s v="RED FLESH SEEDLESS MINIATURE"/>
    <x v="338"/>
    <s v="GEORGIA"/>
    <n v="65025"/>
    <s v="Truck"/>
    <n v="765"/>
    <m/>
    <n v="2025"/>
    <s v="N/A"/>
    <s v="D (domestic)"/>
    <m/>
  </r>
  <r>
    <s v="Watermelons"/>
    <x v="1"/>
    <s v="No"/>
    <s v="N/A"/>
    <s v="N/A"/>
    <x v="338"/>
    <s v="MEXICO CROSSINGS THROUGH NOGALES ARIZONA"/>
    <n v="2506139"/>
    <s v="Truck"/>
    <m/>
    <m/>
    <n v="2024"/>
    <s v="N/A"/>
    <s v="I (import)"/>
    <m/>
  </r>
  <r>
    <s v="Watermelons"/>
    <x v="12"/>
    <s v="No"/>
    <s v="24 inch bins"/>
    <s v="RED FLESH SEEDLESS TYPE"/>
    <x v="338"/>
    <s v="GEORGIA"/>
    <n v="3472000"/>
    <s v="Truck"/>
    <n v="8680"/>
    <m/>
    <n v="2025"/>
    <s v="N/A"/>
    <s v="D (domestic)"/>
    <m/>
  </r>
  <r>
    <s v="Watermelons"/>
    <x v="1"/>
    <s v="Yes"/>
    <s v="N/A"/>
    <s v="RED FLESH SEEDLESS MINIATURE"/>
    <x v="338"/>
    <s v="MEXICO CROSSINGS THROUGH NOGALES ARIZONA"/>
    <n v="41800"/>
    <s v="Truck"/>
    <m/>
    <m/>
    <n v="2024"/>
    <s v="N/A"/>
    <s v="I (import)"/>
    <m/>
  </r>
  <r>
    <s v="Watermelons"/>
    <x v="11"/>
    <s v="No"/>
    <s v="cwt"/>
    <s v="RED FLESH SEEDLESS TYPE"/>
    <x v="338"/>
    <s v="SOUTH CAROLINA"/>
    <m/>
    <s v="Truck"/>
    <n v="168"/>
    <m/>
    <n v="2025"/>
    <s v="N/A"/>
    <s v="D (domestic)"/>
    <m/>
  </r>
  <r>
    <s v="Watermelons"/>
    <x v="1"/>
    <s v="No"/>
    <s v="N/A"/>
    <s v="RED FLESH SEEDLESS MINIATURE"/>
    <x v="338"/>
    <s v="MEXICO CROSSINGS THROUGH NOGALES ARIZONA"/>
    <n v="307855"/>
    <s v="Truck"/>
    <m/>
    <m/>
    <n v="2024"/>
    <s v="N/A"/>
    <s v="I (import)"/>
    <m/>
  </r>
  <r>
    <s v="Watermelons"/>
    <x v="8"/>
    <s v="No"/>
    <s v="24 inch bins"/>
    <s v="RED FLESH SEEDED TYPE"/>
    <x v="338"/>
    <s v="FLORIDA"/>
    <n v="1276800"/>
    <s v="Truck"/>
    <n v="3192"/>
    <m/>
    <n v="2025"/>
    <s v="N/A"/>
    <s v="D (domestic)"/>
    <m/>
  </r>
  <r>
    <s v="Watermelons"/>
    <x v="1"/>
    <s v="Yes"/>
    <s v="N/A"/>
    <s v="SEEDLESS"/>
    <x v="338"/>
    <s v="MEXICO CROSSINGS THROUGH NOGALES ARIZONA"/>
    <n v="49040"/>
    <s v="Truck"/>
    <m/>
    <m/>
    <n v="2024"/>
    <s v="N/A"/>
    <s v="I (import)"/>
    <m/>
  </r>
  <r>
    <s v="Watermelons"/>
    <x v="8"/>
    <s v="No"/>
    <s v="cartons"/>
    <s v="RED FLESH SEEDLESS MINIATURE"/>
    <x v="338"/>
    <s v="FLORIDA"/>
    <n v="72250"/>
    <s v="Truck"/>
    <n v="850"/>
    <m/>
    <n v="2025"/>
    <s v="N/A"/>
    <s v="D (domestic)"/>
    <m/>
  </r>
  <r>
    <s v="Watermelons"/>
    <x v="1"/>
    <s v="No"/>
    <s v="N/A"/>
    <s v="SEEDLESS"/>
    <x v="338"/>
    <s v="MEXICO CROSSINGS THROUGH NOGALES ARIZONA"/>
    <n v="7452247"/>
    <s v="Truck"/>
    <m/>
    <m/>
    <n v="2024"/>
    <s v="N/A"/>
    <s v="I (import)"/>
    <m/>
  </r>
  <r>
    <s v="Watermelons"/>
    <x v="8"/>
    <s v="No"/>
    <s v="24 inch bins"/>
    <s v="RED FLESH SEEDLESS TYPE"/>
    <x v="338"/>
    <s v="FLORIDA"/>
    <n v="10192000"/>
    <s v="Truck"/>
    <n v="25480"/>
    <m/>
    <n v="2025"/>
    <s v="N/A"/>
    <s v="D (domestic)"/>
    <m/>
  </r>
  <r>
    <s v="Watermelons"/>
    <x v="1"/>
    <s v="No"/>
    <s v="N/A"/>
    <s v="N/A"/>
    <x v="338"/>
    <s v="MEXICO CROSSINGS THROUGH OTAY MESA CALIFORNIA"/>
    <n v="234868"/>
    <s v="Truck"/>
    <m/>
    <m/>
    <n v="2024"/>
    <s v="N/A"/>
    <s v="I (import)"/>
    <m/>
  </r>
  <r>
    <s v="Watermelons"/>
    <x v="9"/>
    <s v="No"/>
    <s v="24 inch bins"/>
    <s v="RED FLESH SEEDLESS TYPE"/>
    <x v="338"/>
    <s v="LOWER RIO GRANDE VALLEY TEXAS"/>
    <n v="640000"/>
    <s v="Truck"/>
    <m/>
    <m/>
    <n v="2025"/>
    <s v="N/A"/>
    <s v="D (domestic)"/>
    <s v="added for 06/06/2025 on 06/12/2025"/>
  </r>
  <r>
    <s v="Watermelons"/>
    <x v="1"/>
    <s v="No"/>
    <s v="N/A"/>
    <s v="SEEDLESS"/>
    <x v="338"/>
    <s v="MEXICO CROSSINGS THROUGH OTAY MESA CALIFORNIA"/>
    <n v="97152"/>
    <s v="Truck"/>
    <m/>
    <m/>
    <n v="2024"/>
    <s v="N/A"/>
    <s v="I (import)"/>
    <m/>
  </r>
  <r>
    <s v="Watermelons"/>
    <x v="12"/>
    <s v="No"/>
    <s v="24 inch bins"/>
    <s v="RED FLESH SEEDLESS TYPE"/>
    <x v="338"/>
    <s v="GEORGIA"/>
    <n v="44800"/>
    <s v="Truck"/>
    <n v="112"/>
    <m/>
    <n v="2025"/>
    <s v="N/A"/>
    <s v="D (domestic)"/>
    <s v="added for 06/06/2025 on 06/10/2025"/>
  </r>
  <r>
    <s v="Watermelons"/>
    <x v="1"/>
    <s v="Yes"/>
    <s v="N/A"/>
    <s v="RED FLESH SEEDLESS MINIATURE"/>
    <x v="338"/>
    <s v="MEXICO CROSSINGS THROUGH SAN LUIS ARIZONA"/>
    <n v="137280"/>
    <s v="Truck"/>
    <m/>
    <m/>
    <n v="2024"/>
    <s v="N/A"/>
    <s v="I (import)"/>
    <m/>
  </r>
  <r>
    <s v="Watermelons"/>
    <x v="1"/>
    <s v="No"/>
    <s v="N/A"/>
    <s v="RED FLESH SEEDLESS MINIATURE"/>
    <x v="338"/>
    <s v="MEXICO CROSSINGS THROUGH SAN LUIS ARIZONA"/>
    <n v="2526150"/>
    <s v="Truck"/>
    <m/>
    <m/>
    <n v="2024"/>
    <s v="N/A"/>
    <s v="I (import)"/>
    <m/>
  </r>
  <r>
    <s v="Watermelons"/>
    <x v="1"/>
    <s v="No"/>
    <s v="N/A"/>
    <s v="N/A"/>
    <x v="338"/>
    <s v="MEXICO CROSSINGS THROUGH CALEXICO CALIFORNIA"/>
    <n v="273350"/>
    <s v="Truck"/>
    <m/>
    <m/>
    <n v="2024"/>
    <s v="N/A"/>
    <s v="I (import)"/>
    <m/>
  </r>
  <r>
    <s v="Watermelons"/>
    <x v="1"/>
    <s v="No"/>
    <s v="N/A"/>
    <s v="RED FLESH SEEDLESS MINIATURE"/>
    <x v="338"/>
    <s v="MEXICO CROSSINGS THROUGH CALEXICO CALIFORNIA"/>
    <n v="299149"/>
    <s v="Truck"/>
    <m/>
    <m/>
    <n v="2024"/>
    <s v="N/A"/>
    <s v="I (import)"/>
    <m/>
  </r>
  <r>
    <s v="Watermelons"/>
    <x v="1"/>
    <s v="No"/>
    <s v="N/A"/>
    <s v="SEEDLESS"/>
    <x v="338"/>
    <s v="MEXICO CROSSINGS THROUGH CALEXICO CALIFORNIA"/>
    <n v="582120"/>
    <s v="Truck"/>
    <m/>
    <m/>
    <n v="2024"/>
    <s v="N/A"/>
    <s v="I (import)"/>
    <m/>
  </r>
  <r>
    <s v="Watermelons"/>
    <x v="1"/>
    <s v="No"/>
    <s v="N/A"/>
    <s v="RED FLESH SEEDLESS MINIATURE"/>
    <x v="338"/>
    <s v="MEXICO CROSSINGS THROUGH PHARR TEXAS"/>
    <n v="38720"/>
    <s v="Truck"/>
    <m/>
    <m/>
    <n v="2024"/>
    <s v="N/A"/>
    <s v="I (import)"/>
    <m/>
  </r>
  <r>
    <s v="Watermelons"/>
    <x v="1"/>
    <s v="No"/>
    <s v="N/A"/>
    <s v="SEEDLESS"/>
    <x v="338"/>
    <s v="MEXICO CROSSINGS THROUGH PROGRESO TEXAS"/>
    <n v="80520"/>
    <s v="Truck"/>
    <m/>
    <m/>
    <n v="2024"/>
    <s v="N/A"/>
    <s v="I (import)"/>
    <m/>
  </r>
  <r>
    <s v="Watermelons"/>
    <x v="10"/>
    <s v="Yes"/>
    <s v="cartons"/>
    <s v="RED FLESH SEEDLESS MINIATURE"/>
    <x v="339"/>
    <s v="WESTERN ARIZONA"/>
    <n v="278800"/>
    <s v="Truck"/>
    <n v="3280"/>
    <m/>
    <n v="2025"/>
    <s v="N/A"/>
    <s v="D (domestic)"/>
    <s v="added for 06/05/2025 on 06/11/2025"/>
  </r>
  <r>
    <s v="Watermelons"/>
    <x v="8"/>
    <s v="No"/>
    <s v="24 inch bins"/>
    <s v="RED FLESH SEEDLESS TYPE"/>
    <x v="339"/>
    <s v="FLORIDA"/>
    <n v="112000"/>
    <s v="Truck"/>
    <n v="280"/>
    <m/>
    <n v="2025"/>
    <s v="N/A"/>
    <s v="D (domestic)"/>
    <s v="added for 06/05/2025 on 06/06/2025"/>
  </r>
  <r>
    <s v="Watermelons"/>
    <x v="10"/>
    <s v="No"/>
    <s v="cartons"/>
    <s v="RED FLESH SEEDLESS MINIATURE"/>
    <x v="339"/>
    <s v="WESTERN ARIZONA"/>
    <n v="357510"/>
    <s v="Truck"/>
    <n v="4206"/>
    <m/>
    <n v="2025"/>
    <s v="N/A"/>
    <s v="D (domestic)"/>
    <s v="added for 06/05/2025 on 06/11/2025"/>
  </r>
  <r>
    <s v="Watermelons"/>
    <x v="8"/>
    <s v="No"/>
    <s v="cartons"/>
    <s v="RED FLESH SEEDLESS MINIATURE"/>
    <x v="339"/>
    <s v="FLORIDA"/>
    <n v="72250"/>
    <s v="Truck"/>
    <n v="850"/>
    <m/>
    <n v="2025"/>
    <s v="N/A"/>
    <s v="D (domestic)"/>
    <m/>
  </r>
  <r>
    <s v="Watermelons"/>
    <x v="0"/>
    <s v="No"/>
    <s v="N/A"/>
    <s v="N/A"/>
    <x v="339"/>
    <s v="IMPORTS THROUGH SAN JUAN PUERTO RICO"/>
    <n v="7280"/>
    <s v="Boat"/>
    <m/>
    <m/>
    <n v="2024"/>
    <s v="N/A"/>
    <s v="I (import)"/>
    <m/>
  </r>
  <r>
    <s v="Watermelons"/>
    <x v="8"/>
    <s v="No"/>
    <s v="24 inch bins"/>
    <s v="RED FLESH SEEDLESS TYPE"/>
    <x v="339"/>
    <s v="FLORIDA"/>
    <n v="8894000"/>
    <s v="Truck"/>
    <n v="22232"/>
    <m/>
    <n v="2025"/>
    <s v="N/A"/>
    <s v="D (domestic)"/>
    <m/>
  </r>
  <r>
    <s v="Watermelons"/>
    <x v="1"/>
    <s v="No"/>
    <s v="N/A"/>
    <s v="N/A"/>
    <x v="339"/>
    <s v="MEXICO CROSSINGS THROUGH NOGALES ARIZONA"/>
    <n v="6751789"/>
    <s v="Truck"/>
    <m/>
    <m/>
    <n v="2024"/>
    <s v="N/A"/>
    <s v="I (import)"/>
    <m/>
  </r>
  <r>
    <s v="Watermelons"/>
    <x v="12"/>
    <s v="No"/>
    <s v="24 inch bins"/>
    <s v="RED FLESH SEEDED TYPE"/>
    <x v="339"/>
    <s v="GEORGIA"/>
    <n v="268800"/>
    <s v="Truck"/>
    <n v="672"/>
    <m/>
    <n v="2025"/>
    <s v="N/A"/>
    <s v="D (domestic)"/>
    <m/>
  </r>
  <r>
    <s v="Watermelons"/>
    <x v="1"/>
    <s v="Yes"/>
    <s v="N/A"/>
    <s v="RED FLESH SEEDLESS MINIATURE"/>
    <x v="339"/>
    <s v="MEXICO CROSSINGS THROUGH NOGALES ARIZONA"/>
    <n v="45610"/>
    <s v="Truck"/>
    <m/>
    <m/>
    <n v="2024"/>
    <s v="N/A"/>
    <s v="I (import)"/>
    <m/>
  </r>
  <r>
    <s v="Watermelons"/>
    <x v="12"/>
    <s v="No"/>
    <s v="cartons"/>
    <s v="RED FLESH SEEDLESS MINIATURE"/>
    <x v="339"/>
    <s v="GEORGIA"/>
    <n v="50575"/>
    <s v="Truck"/>
    <n v="595"/>
    <m/>
    <n v="2025"/>
    <s v="N/A"/>
    <s v="D (domestic)"/>
    <m/>
  </r>
  <r>
    <s v="Watermelons"/>
    <x v="1"/>
    <s v="No"/>
    <s v="N/A"/>
    <s v="RED FLESH SEEDLESS MINIATURE"/>
    <x v="339"/>
    <s v="MEXICO CROSSINGS THROUGH NOGALES ARIZONA"/>
    <n v="1029015"/>
    <s v="Truck"/>
    <m/>
    <m/>
    <n v="2024"/>
    <s v="N/A"/>
    <s v="I (import)"/>
    <m/>
  </r>
  <r>
    <s v="Watermelons"/>
    <x v="12"/>
    <s v="No"/>
    <s v="24 inch bins"/>
    <s v="RED FLESH SEEDLESS TYPE"/>
    <x v="339"/>
    <s v="GEORGIA"/>
    <n v="2240000"/>
    <s v="Truck"/>
    <n v="5600"/>
    <m/>
    <n v="2025"/>
    <s v="N/A"/>
    <s v="D (domestic)"/>
    <m/>
  </r>
  <r>
    <s v="Watermelons"/>
    <x v="1"/>
    <s v="Yes"/>
    <s v="N/A"/>
    <s v="SEEDLESS"/>
    <x v="339"/>
    <s v="MEXICO CROSSINGS THROUGH NOGALES ARIZONA"/>
    <n v="428219"/>
    <s v="Truck"/>
    <m/>
    <m/>
    <n v="2024"/>
    <s v="N/A"/>
    <s v="I (import)"/>
    <m/>
  </r>
  <r>
    <s v="Watermelons"/>
    <x v="11"/>
    <s v="No"/>
    <s v="24 inch bins"/>
    <s v="RED FLESH SEEDLESS TYPE"/>
    <x v="339"/>
    <s v="SOUTH CAROLINA"/>
    <m/>
    <s v="Truck"/>
    <n v="504"/>
    <m/>
    <n v="2025"/>
    <s v="N/A"/>
    <s v="D (domestic)"/>
    <m/>
  </r>
  <r>
    <s v="Watermelons"/>
    <x v="1"/>
    <s v="No"/>
    <s v="N/A"/>
    <s v="SEEDLESS"/>
    <x v="339"/>
    <s v="MEXICO CROSSINGS THROUGH NOGALES ARIZONA"/>
    <n v="16838338"/>
    <s v="Truck"/>
    <m/>
    <m/>
    <n v="2024"/>
    <s v="N/A"/>
    <s v="I (import)"/>
    <m/>
  </r>
  <r>
    <s v="Watermelons"/>
    <x v="8"/>
    <s v="No"/>
    <s v="24 inch bins"/>
    <s v="RED FLESH SEEDED TYPE"/>
    <x v="339"/>
    <s v="FLORIDA"/>
    <n v="1187200"/>
    <s v="Truck"/>
    <n v="2968"/>
    <m/>
    <n v="2025"/>
    <s v="N/A"/>
    <s v="D (domestic)"/>
    <m/>
  </r>
  <r>
    <s v="Watermelons"/>
    <x v="1"/>
    <s v="No"/>
    <s v="N/A"/>
    <s v="N/A"/>
    <x v="339"/>
    <s v="MEXICO CROSSINGS THROUGH OTAY MESA CALIFORNIA"/>
    <n v="78274"/>
    <s v="Truck"/>
    <m/>
    <m/>
    <n v="2024"/>
    <s v="N/A"/>
    <s v="I (import)"/>
    <m/>
  </r>
  <r>
    <s v="Watermelons"/>
    <x v="9"/>
    <s v="No"/>
    <s v="24 inch bins"/>
    <s v="RED FLESH SEEDED TYPE"/>
    <x v="339"/>
    <s v="LOWER RIO GRANDE VALLEY TEXAS"/>
    <n v="800000"/>
    <s v="Truck"/>
    <m/>
    <m/>
    <n v="2025"/>
    <s v="N/A"/>
    <s v="D (domestic)"/>
    <m/>
  </r>
  <r>
    <s v="Watermelons"/>
    <x v="1"/>
    <s v="No"/>
    <s v="N/A"/>
    <s v="RED FLESH SEEDLESS MINIATURE"/>
    <x v="339"/>
    <s v="MEXICO CROSSINGS THROUGH OTAY MESA CALIFORNIA"/>
    <n v="34927"/>
    <s v="Truck"/>
    <m/>
    <m/>
    <n v="2024"/>
    <s v="N/A"/>
    <s v="I (import)"/>
    <m/>
  </r>
  <r>
    <s v="Watermelons"/>
    <x v="9"/>
    <s v="No"/>
    <s v="24 inch bins"/>
    <s v="RED FLESH SEEDLESS TYPE"/>
    <x v="339"/>
    <s v="LOWER RIO GRANDE VALLEY TEXAS"/>
    <n v="6640000"/>
    <s v="Truck"/>
    <m/>
    <m/>
    <n v="2025"/>
    <s v="N/A"/>
    <s v="D (domestic)"/>
    <m/>
  </r>
  <r>
    <s v="Watermelons"/>
    <x v="1"/>
    <s v="No"/>
    <s v="N/A"/>
    <s v="SEEDLESS"/>
    <x v="339"/>
    <s v="MEXICO CROSSINGS THROUGH OTAY MESA CALIFORNIA"/>
    <n v="85138"/>
    <s v="Truck"/>
    <m/>
    <m/>
    <n v="2024"/>
    <s v="N/A"/>
    <s v="I (import)"/>
    <m/>
  </r>
  <r>
    <s v="Watermelons"/>
    <x v="10"/>
    <s v="No"/>
    <s v="cartons"/>
    <s v="RED FLESH SEEDLESS MINIATURE"/>
    <x v="339"/>
    <s v="WESTERN ARIZONA"/>
    <n v="272850"/>
    <s v="Truck"/>
    <n v="3210"/>
    <m/>
    <n v="2025"/>
    <s v="N/A"/>
    <s v="D (domestic)"/>
    <s v="added for 06/05/2025 on 06/09/2025"/>
  </r>
  <r>
    <s v="Watermelons"/>
    <x v="1"/>
    <s v="No"/>
    <s v="N/A"/>
    <s v="N/A"/>
    <x v="339"/>
    <s v="MEXICO CROSSINGS THROUGH SAN LUIS ARIZONA"/>
    <n v="162360"/>
    <s v="Truck"/>
    <m/>
    <m/>
    <n v="2024"/>
    <s v="N/A"/>
    <s v="I (import)"/>
    <m/>
  </r>
  <r>
    <s v="Watermelons"/>
    <x v="10"/>
    <s v="No"/>
    <s v="24 inch bins"/>
    <s v="RED FLESH SEEDLESS TYPE"/>
    <x v="339"/>
    <s v="WESTERN ARIZONA"/>
    <n v="480800"/>
    <s v="Truck"/>
    <n v="1202"/>
    <m/>
    <n v="2025"/>
    <s v="N/A"/>
    <s v="D (domestic)"/>
    <s v="added for 06/05/2025 on 06/09/2025"/>
  </r>
  <r>
    <s v="Watermelons"/>
    <x v="1"/>
    <s v="No"/>
    <s v="N/A"/>
    <s v="RED FLESH SEEDLESS MINIATURE"/>
    <x v="339"/>
    <s v="MEXICO CROSSINGS THROUGH SAN LUIS ARIZONA"/>
    <n v="869880"/>
    <s v="Truck"/>
    <m/>
    <m/>
    <n v="2024"/>
    <s v="N/A"/>
    <s v="I (import)"/>
    <m/>
  </r>
  <r>
    <s v="Watermelons"/>
    <x v="10"/>
    <s v="No"/>
    <s v="cartons"/>
    <s v="RED FLESH SEEDLESS TYPE"/>
    <x v="339"/>
    <s v="WESTERN ARIZONA"/>
    <n v="34000"/>
    <s v="Truck"/>
    <n v="400"/>
    <m/>
    <n v="2025"/>
    <s v="N/A"/>
    <s v="D (domestic)"/>
    <s v="added for 06/05/2025 on 06/09/2025"/>
  </r>
  <r>
    <s v="Watermelons"/>
    <x v="1"/>
    <s v="Yes"/>
    <s v="N/A"/>
    <s v="SEEDLESS"/>
    <x v="339"/>
    <s v="MEXICO CROSSINGS THROUGH SAN LUIS ARIZONA"/>
    <n v="8659"/>
    <s v="Truck"/>
    <m/>
    <m/>
    <n v="2024"/>
    <s v="N/A"/>
    <s v="I (import)"/>
    <m/>
  </r>
  <r>
    <s v="Watermelons"/>
    <x v="1"/>
    <s v="No"/>
    <s v="N/A"/>
    <s v="N/A"/>
    <x v="339"/>
    <s v="MEXICO CROSSINGS THROUGH CALEXICO CALIFORNIA"/>
    <n v="355911"/>
    <s v="Truck"/>
    <m/>
    <m/>
    <n v="2024"/>
    <s v="N/A"/>
    <s v="I (import)"/>
    <m/>
  </r>
  <r>
    <s v="Watermelons"/>
    <x v="1"/>
    <s v="No"/>
    <s v="N/A"/>
    <s v="RED FLESH SEEDLESS MINIATURE"/>
    <x v="339"/>
    <s v="MEXICO CROSSINGS THROUGH CALEXICO CALIFORNIA"/>
    <n v="423702"/>
    <s v="Truck"/>
    <m/>
    <m/>
    <n v="2024"/>
    <s v="N/A"/>
    <s v="I (import)"/>
    <m/>
  </r>
  <r>
    <s v="Watermelons"/>
    <x v="1"/>
    <s v="No"/>
    <s v="N/A"/>
    <s v="SEEDLESS"/>
    <x v="339"/>
    <s v="MEXICO CROSSINGS THROUGH CALEXICO CALIFORNIA"/>
    <n v="368060"/>
    <s v="Truck"/>
    <m/>
    <m/>
    <n v="2024"/>
    <s v="N/A"/>
    <s v="I (import)"/>
    <m/>
  </r>
  <r>
    <s v="Watermelons"/>
    <x v="1"/>
    <s v="No"/>
    <s v="N/A"/>
    <s v="N/A"/>
    <x v="339"/>
    <s v="MEXICO CROSSINGS THROUGH PHARR TEXAS"/>
    <n v="47938"/>
    <s v="Truck"/>
    <m/>
    <m/>
    <n v="2024"/>
    <s v="N/A"/>
    <s v="I (import)"/>
    <m/>
  </r>
  <r>
    <s v="Watermelons"/>
    <x v="1"/>
    <s v="No"/>
    <s v="N/A"/>
    <s v="SEEDLESS"/>
    <x v="339"/>
    <s v="MEXICO CROSSINGS THROUGH PHARR TEXAS"/>
    <n v="101640"/>
    <s v="Truck"/>
    <m/>
    <m/>
    <n v="2024"/>
    <s v="N/A"/>
    <s v="I (import)"/>
    <m/>
  </r>
  <r>
    <s v="Watermelons"/>
    <x v="9"/>
    <s v="No"/>
    <s v="24 inch bins"/>
    <s v="RED FLESH SEEDED TYPE"/>
    <x v="340"/>
    <s v="LOWER RIO GRANDE VALLEY TEXAS"/>
    <n v="400000"/>
    <s v="Truck"/>
    <m/>
    <m/>
    <n v="2025"/>
    <s v="N/A"/>
    <s v="D (domestic)"/>
    <m/>
  </r>
  <r>
    <s v="Watermelons"/>
    <x v="1"/>
    <s v="No"/>
    <s v="N/A"/>
    <s v="N/A"/>
    <x v="340"/>
    <s v="MEXICO CROSSINGS THROUGH NOGALES ARIZONA"/>
    <n v="3511501"/>
    <s v="Truck"/>
    <m/>
    <m/>
    <n v="2024"/>
    <s v="N/A"/>
    <s v="I (import)"/>
    <m/>
  </r>
  <r>
    <s v="Watermelons"/>
    <x v="9"/>
    <s v="No"/>
    <s v="24 inch bins"/>
    <s v="RED FLESH SEEDLESS TYPE"/>
    <x v="340"/>
    <s v="LOWER RIO GRANDE VALLEY TEXAS"/>
    <n v="4520000"/>
    <s v="Truck"/>
    <m/>
    <m/>
    <n v="2025"/>
    <s v="N/A"/>
    <s v="D (domestic)"/>
    <m/>
  </r>
  <r>
    <s v="Watermelons"/>
    <x v="8"/>
    <s v="No"/>
    <s v="24 inch bins"/>
    <s v="RED FLESH SEEDLESS TYPE"/>
    <x v="340"/>
    <s v="FLORIDA"/>
    <n v="89600"/>
    <s v="Truck"/>
    <n v="224"/>
    <m/>
    <n v="2025"/>
    <s v="N/A"/>
    <s v="D (domestic)"/>
    <s v="added for 06/04/2025 on 06/06/2025"/>
  </r>
  <r>
    <s v="Watermelons"/>
    <x v="11"/>
    <s v="No"/>
    <s v="24 inch bins"/>
    <s v="RED FLESH SEEDLESS TYPE"/>
    <x v="340"/>
    <s v="SOUTH CAROLINA"/>
    <m/>
    <s v="Truck"/>
    <n v="504"/>
    <m/>
    <n v="2025"/>
    <s v="N/A"/>
    <s v="D (domestic)"/>
    <m/>
  </r>
  <r>
    <s v="Watermelons"/>
    <x v="1"/>
    <s v="Yes"/>
    <s v="N/A"/>
    <s v="RED FLESH SEEDLESS MINIATURE"/>
    <x v="340"/>
    <s v="MEXICO CROSSINGS THROUGH NOGALES ARIZONA"/>
    <n v="57684"/>
    <s v="Truck"/>
    <m/>
    <m/>
    <n v="2024"/>
    <s v="N/A"/>
    <s v="I (import)"/>
    <m/>
  </r>
  <r>
    <s v="Watermelons"/>
    <x v="8"/>
    <s v="No"/>
    <s v="24 inch bins"/>
    <s v="RED FLESH SEEDED TYPE"/>
    <x v="340"/>
    <s v="FLORIDA"/>
    <n v="1075200"/>
    <s v="Truck"/>
    <n v="2688"/>
    <m/>
    <n v="2025"/>
    <s v="N/A"/>
    <s v="D (domestic)"/>
    <m/>
  </r>
  <r>
    <s v="Watermelons"/>
    <x v="10"/>
    <s v="No"/>
    <s v="40 lb cartons"/>
    <s v="RED FLESH SEEDLESS MINIATURE"/>
    <x v="340"/>
    <s v="WESTERN ARIZONA"/>
    <n v="62000"/>
    <s v="Truck"/>
    <n v="1550"/>
    <m/>
    <n v="2025"/>
    <s v="N/A"/>
    <s v="D (domestic)"/>
    <s v="added for 06/04/2025 on 06/06/2025"/>
  </r>
  <r>
    <s v="Watermelons"/>
    <x v="8"/>
    <s v="No"/>
    <s v="cartons"/>
    <s v="RED FLESH SEEDLESS MINIATURE"/>
    <x v="340"/>
    <s v="FLORIDA"/>
    <n v="72250"/>
    <s v="Truck"/>
    <n v="850"/>
    <m/>
    <n v="2025"/>
    <s v="N/A"/>
    <s v="D (domestic)"/>
    <m/>
  </r>
  <r>
    <s v="Watermelons"/>
    <x v="1"/>
    <s v="No"/>
    <s v="N/A"/>
    <s v="RED FLESH SEEDLESS MINIATURE"/>
    <x v="340"/>
    <s v="MEXICO CROSSINGS THROUGH NOGALES ARIZONA"/>
    <n v="394143"/>
    <s v="Truck"/>
    <m/>
    <m/>
    <n v="2024"/>
    <s v="N/A"/>
    <s v="I (import)"/>
    <m/>
  </r>
  <r>
    <s v="Watermelons"/>
    <x v="8"/>
    <s v="No"/>
    <s v="24 inch bins"/>
    <s v="RED FLESH SEEDLESS TYPE"/>
    <x v="340"/>
    <s v="FLORIDA"/>
    <n v="9497600"/>
    <s v="Truck"/>
    <n v="23744"/>
    <m/>
    <n v="2025"/>
    <s v="N/A"/>
    <s v="D (domestic)"/>
    <m/>
  </r>
  <r>
    <s v="Watermelons"/>
    <x v="10"/>
    <s v="No"/>
    <s v="24 inch bins"/>
    <s v="RED FLESH SEEDLESS TYPE"/>
    <x v="340"/>
    <s v="WESTERN ARIZONA"/>
    <n v="472800"/>
    <s v="Truck"/>
    <n v="1182"/>
    <m/>
    <n v="2025"/>
    <s v="N/A"/>
    <s v="D (domestic)"/>
    <s v="added for 06/04/2025 on 06/06/2025"/>
  </r>
  <r>
    <s v="Watermelons"/>
    <x v="12"/>
    <s v="No"/>
    <s v="24 inch bins"/>
    <s v="RED FLESH SEEDED TYPE"/>
    <x v="340"/>
    <s v="GEORGIA"/>
    <n v="224000"/>
    <s v="Truck"/>
    <n v="560"/>
    <m/>
    <n v="2025"/>
    <s v="N/A"/>
    <s v="D (domestic)"/>
    <m/>
  </r>
  <r>
    <s v="Watermelons"/>
    <x v="1"/>
    <s v="Yes"/>
    <s v="N/A"/>
    <s v="SEEDLESS"/>
    <x v="340"/>
    <s v="MEXICO CROSSINGS THROUGH NOGALES ARIZONA"/>
    <n v="572046"/>
    <s v="Truck"/>
    <m/>
    <m/>
    <n v="2024"/>
    <s v="N/A"/>
    <s v="I (import)"/>
    <m/>
  </r>
  <r>
    <s v="Watermelons"/>
    <x v="12"/>
    <s v="No"/>
    <s v="24 inch bins"/>
    <s v="RED FLESH SEEDLESS TYPE"/>
    <x v="340"/>
    <s v="GEORGIA"/>
    <n v="1030400"/>
    <s v="Truck"/>
    <n v="2576"/>
    <m/>
    <n v="2025"/>
    <s v="N/A"/>
    <s v="D (domestic)"/>
    <m/>
  </r>
  <r>
    <s v="Watermelons"/>
    <x v="10"/>
    <s v="No"/>
    <s v="cartons"/>
    <s v="RED FLESH SEEDLESS TYPE"/>
    <x v="340"/>
    <s v="WESTERN ARIZONA"/>
    <n v="2040"/>
    <s v="Truck"/>
    <n v="24"/>
    <m/>
    <n v="2025"/>
    <s v="N/A"/>
    <s v="D (domestic)"/>
    <s v="added for 06/04/2025 on 06/06/2025"/>
  </r>
  <r>
    <s v="Watermelons"/>
    <x v="1"/>
    <s v="No"/>
    <s v="N/A"/>
    <s v="SEEDLESS"/>
    <x v="340"/>
    <s v="MEXICO CROSSINGS THROUGH NOGALES ARIZONA"/>
    <n v="7936777"/>
    <s v="Truck"/>
    <m/>
    <m/>
    <n v="2024"/>
    <s v="N/A"/>
    <s v="I (import)"/>
    <m/>
  </r>
  <r>
    <s v="Watermelons"/>
    <x v="1"/>
    <s v="No"/>
    <s v="N/A"/>
    <s v="N/A"/>
    <x v="340"/>
    <s v="MEXICO CROSSINGS THROUGH OTAY MESA CALIFORNIA"/>
    <n v="9878"/>
    <s v="Truck"/>
    <m/>
    <m/>
    <n v="2024"/>
    <s v="N/A"/>
    <s v="I (import)"/>
    <m/>
  </r>
  <r>
    <s v="Watermelons"/>
    <x v="1"/>
    <s v="No"/>
    <s v="N/A"/>
    <s v="RED FLESH SEEDLESS MINIATURE"/>
    <x v="340"/>
    <s v="MEXICO CROSSINGS THROUGH SAN LUIS ARIZONA"/>
    <n v="1007578"/>
    <s v="Truck"/>
    <m/>
    <m/>
    <n v="2024"/>
    <s v="N/A"/>
    <s v="I (import)"/>
    <m/>
  </r>
  <r>
    <s v="Watermelons"/>
    <x v="1"/>
    <s v="No"/>
    <s v="N/A"/>
    <s v="N/A"/>
    <x v="340"/>
    <s v="MEXICO CROSSINGS THROUGH CALEXICO CALIFORNIA"/>
    <n v="230698"/>
    <s v="Truck"/>
    <m/>
    <m/>
    <n v="2024"/>
    <s v="N/A"/>
    <s v="I (import)"/>
    <m/>
  </r>
  <r>
    <s v="Watermelons"/>
    <x v="1"/>
    <s v="No"/>
    <s v="N/A"/>
    <s v="RED FLESH SEEDLESS MINIATURE"/>
    <x v="340"/>
    <s v="MEXICO CROSSINGS THROUGH CALEXICO CALIFORNIA"/>
    <n v="227416"/>
    <s v="Truck"/>
    <m/>
    <m/>
    <n v="2024"/>
    <s v="N/A"/>
    <s v="I (import)"/>
    <m/>
  </r>
  <r>
    <s v="Watermelons"/>
    <x v="1"/>
    <s v="No"/>
    <s v="N/A"/>
    <s v="SEEDLESS"/>
    <x v="340"/>
    <s v="MEXICO CROSSINGS THROUGH CALEXICO CALIFORNIA"/>
    <n v="398860"/>
    <s v="Truck"/>
    <m/>
    <m/>
    <n v="2024"/>
    <s v="N/A"/>
    <s v="I (import)"/>
    <m/>
  </r>
  <r>
    <s v="Watermelons"/>
    <x v="1"/>
    <s v="No"/>
    <s v="N/A"/>
    <s v="N/A"/>
    <x v="340"/>
    <s v="MEXICO CROSSINGS THROUGH PHARR TEXAS"/>
    <n v="101420"/>
    <s v="Truck"/>
    <m/>
    <m/>
    <n v="2024"/>
    <s v="N/A"/>
    <s v="I (import)"/>
    <m/>
  </r>
  <r>
    <s v="Watermelons"/>
    <x v="1"/>
    <s v="No"/>
    <s v="N/A"/>
    <s v="SEEDLESS"/>
    <x v="340"/>
    <s v="MEXICO CROSSINGS THROUGH PHARR TEXAS"/>
    <n v="92620"/>
    <s v="Truck"/>
    <m/>
    <m/>
    <n v="2024"/>
    <s v="N/A"/>
    <s v="I (import)"/>
    <m/>
  </r>
  <r>
    <s v="Watermelons"/>
    <x v="1"/>
    <s v="No"/>
    <s v="N/A"/>
    <s v="N/A"/>
    <x v="340"/>
    <s v="MEXICO CROSSINGS THROUGH PROGRESO TEXAS"/>
    <n v="45661"/>
    <s v="Truck"/>
    <m/>
    <m/>
    <n v="2024"/>
    <s v="N/A"/>
    <s v="I (import)"/>
    <m/>
  </r>
  <r>
    <s v="Watermelons"/>
    <x v="1"/>
    <s v="No"/>
    <s v="N/A"/>
    <s v="SEEDLESS"/>
    <x v="340"/>
    <s v="MEXICO CROSSINGS THROUGH PROGRESO TEXAS"/>
    <n v="32890"/>
    <s v="Truck"/>
    <m/>
    <m/>
    <n v="2024"/>
    <s v="N/A"/>
    <s v="I (import)"/>
    <m/>
  </r>
  <r>
    <s v="Watermelons"/>
    <x v="1"/>
    <s v="No"/>
    <s v="N/A"/>
    <s v="SEEDLESS"/>
    <x v="341"/>
    <s v="MEXICO CROSSINGS THROUGH PROGRESO TEXAS"/>
    <n v="183447"/>
    <s v="Truck"/>
    <m/>
    <m/>
    <n v="2024"/>
    <s v="N/A"/>
    <s v="I (import)"/>
    <m/>
  </r>
  <r>
    <s v="Watermelons"/>
    <x v="13"/>
    <s v="No"/>
    <s v="24 inch bins"/>
    <s v="RED FLESH SEEDLESS TYPE"/>
    <x v="341"/>
    <s v="IMPERIAL VALLEY CALIFORNIA"/>
    <n v="654400"/>
    <s v="Truck"/>
    <n v="1636"/>
    <m/>
    <n v="2025"/>
    <s v="N/A"/>
    <s v="D (domestic)"/>
    <s v="added for 06/03/2025 on 06/06/2025"/>
  </r>
  <r>
    <s v="Watermelons"/>
    <x v="8"/>
    <s v="No"/>
    <s v="24 inch bins"/>
    <s v="RED FLESH SEEDED TYPE"/>
    <x v="341"/>
    <s v="FLORIDA"/>
    <n v="761600"/>
    <s v="Truck"/>
    <n v="1904"/>
    <m/>
    <n v="2025"/>
    <s v="N/A"/>
    <s v="D (domestic)"/>
    <m/>
  </r>
  <r>
    <s v="Watermelons"/>
    <x v="8"/>
    <s v="No"/>
    <s v="24 inch bins"/>
    <s v="RED FLESH SEEDLESS TYPE"/>
    <x v="341"/>
    <s v="FLORIDA"/>
    <n v="112000"/>
    <s v="Truck"/>
    <n v="280"/>
    <m/>
    <n v="2025"/>
    <s v="N/A"/>
    <s v="D (domestic)"/>
    <s v="added for 06/03/2025 on 06/06/2025"/>
  </r>
  <r>
    <s v="Watermelons"/>
    <x v="1"/>
    <s v="No"/>
    <s v="N/A"/>
    <s v="N/A"/>
    <x v="341"/>
    <s v="MEXICO CROSSINGS THROUGH RIO GRANDE CITY TEXAS"/>
    <n v="82148"/>
    <s v="Truck"/>
    <m/>
    <m/>
    <n v="2024"/>
    <s v="N/A"/>
    <s v="I (import)"/>
    <m/>
  </r>
  <r>
    <s v="Watermelons"/>
    <x v="10"/>
    <s v="No"/>
    <s v="40 lb cartons"/>
    <s v="RED FLESH SEEDLESS MINIATURE"/>
    <x v="341"/>
    <s v="WESTERN ARIZONA"/>
    <n v="10000"/>
    <s v="Truck"/>
    <n v="250"/>
    <m/>
    <n v="2025"/>
    <s v="N/A"/>
    <s v="D (domestic)"/>
    <s v="added for 06/03/2025 on 06/06/2025"/>
  </r>
  <r>
    <s v="Watermelons"/>
    <x v="8"/>
    <s v="No"/>
    <s v="cartons"/>
    <s v="RED FLESH SEEDLESS MINIATURE"/>
    <x v="341"/>
    <s v="FLORIDA"/>
    <n v="86700"/>
    <s v="Truck"/>
    <n v="1020"/>
    <m/>
    <n v="2025"/>
    <s v="N/A"/>
    <s v="D (domestic)"/>
    <m/>
  </r>
  <r>
    <s v="Watermelons"/>
    <x v="1"/>
    <s v="No"/>
    <s v="N/A"/>
    <s v="SEEDLESS"/>
    <x v="341"/>
    <s v="MEXICO CROSSINGS THROUGH RIO GRANDE CITY TEXAS"/>
    <n v="673200"/>
    <s v="Truck"/>
    <m/>
    <m/>
    <n v="2024"/>
    <s v="N/A"/>
    <s v="I (import)"/>
    <m/>
  </r>
  <r>
    <s v="Watermelons"/>
    <x v="9"/>
    <s v="No"/>
    <s v="24 inch bins"/>
    <s v="RED FLESH SEEDED TYPE"/>
    <x v="341"/>
    <s v="LOWER RIO GRANDE VALLEY TEXAS"/>
    <n v="440000"/>
    <s v="Truck"/>
    <m/>
    <m/>
    <n v="2025"/>
    <s v="N/A"/>
    <s v="D (domestic)"/>
    <m/>
  </r>
  <r>
    <s v="Watermelons"/>
    <x v="1"/>
    <s v="No"/>
    <s v="N/A"/>
    <s v="N/A"/>
    <x v="341"/>
    <s v="MEXICO CROSSINGS THROUGH ROMA TEXAS"/>
    <n v="50072"/>
    <s v="Truck"/>
    <m/>
    <m/>
    <n v="2024"/>
    <s v="N/A"/>
    <s v="I (import)"/>
    <m/>
  </r>
  <r>
    <s v="Watermelons"/>
    <x v="9"/>
    <s v="No"/>
    <s v="24 inch bins"/>
    <s v="RED FLESH SEEDLESS TYPE"/>
    <x v="341"/>
    <s v="LOWER RIO GRANDE VALLEY TEXAS"/>
    <n v="4760000"/>
    <s v="Truck"/>
    <m/>
    <m/>
    <n v="2025"/>
    <s v="N/A"/>
    <s v="D (domestic)"/>
    <m/>
  </r>
  <r>
    <s v="Watermelons"/>
    <x v="1"/>
    <s v="No"/>
    <s v="N/A"/>
    <s v="N/A"/>
    <x v="341"/>
    <s v="MEXICO CROSSINGS THROUGH NOGALES ARIZONA"/>
    <n v="7478401"/>
    <s v="Truck"/>
    <m/>
    <m/>
    <n v="2024"/>
    <s v="N/A"/>
    <s v="I (import)"/>
    <m/>
  </r>
  <r>
    <s v="Watermelons"/>
    <x v="1"/>
    <s v="Yes"/>
    <s v="N/A"/>
    <s v="RED FLESH SEEDLESS MINIATURE"/>
    <x v="341"/>
    <s v="MEXICO CROSSINGS THROUGH NOGALES ARIZONA"/>
    <n v="477613"/>
    <s v="Truck"/>
    <m/>
    <m/>
    <n v="2024"/>
    <s v="N/A"/>
    <s v="I (import)"/>
    <m/>
  </r>
  <r>
    <s v="Watermelons"/>
    <x v="1"/>
    <s v="No"/>
    <s v="N/A"/>
    <s v="RED FLESH SEEDLESS MINIATURE"/>
    <x v="341"/>
    <s v="MEXICO CROSSINGS THROUGH NOGALES ARIZONA"/>
    <n v="1100656"/>
    <s v="Truck"/>
    <m/>
    <m/>
    <n v="2024"/>
    <s v="N/A"/>
    <s v="I (import)"/>
    <m/>
  </r>
  <r>
    <s v="Watermelons"/>
    <x v="1"/>
    <s v="Yes"/>
    <s v="N/A"/>
    <s v="SEEDLESS"/>
    <x v="341"/>
    <s v="MEXICO CROSSINGS THROUGH NOGALES ARIZONA"/>
    <n v="950979"/>
    <s v="Truck"/>
    <m/>
    <m/>
    <n v="2024"/>
    <s v="N/A"/>
    <s v="I (import)"/>
    <m/>
  </r>
  <r>
    <s v="Watermelons"/>
    <x v="1"/>
    <s v="No"/>
    <s v="N/A"/>
    <s v="SEEDLESS"/>
    <x v="341"/>
    <s v="MEXICO CROSSINGS THROUGH NOGALES ARIZONA"/>
    <n v="13687067"/>
    <s v="Truck"/>
    <m/>
    <m/>
    <n v="2024"/>
    <s v="N/A"/>
    <s v="I (import)"/>
    <m/>
  </r>
  <r>
    <s v="Watermelons"/>
    <x v="1"/>
    <s v="No"/>
    <s v="N/A"/>
    <s v="N/A"/>
    <x v="341"/>
    <s v="MEXICO CROSSINGS THROUGH OTAY MESA CALIFORNIA"/>
    <n v="38016"/>
    <s v="Truck"/>
    <m/>
    <m/>
    <n v="2024"/>
    <s v="N/A"/>
    <s v="I (import)"/>
    <m/>
  </r>
  <r>
    <s v="Watermelons"/>
    <x v="1"/>
    <s v="No"/>
    <s v="N/A"/>
    <s v="SEEDLESS"/>
    <x v="341"/>
    <s v="MEXICO CROSSINGS THROUGH OTAY MESA CALIFORNIA"/>
    <n v="317293"/>
    <s v="Truck"/>
    <m/>
    <m/>
    <n v="2024"/>
    <s v="N/A"/>
    <s v="I (import)"/>
    <m/>
  </r>
  <r>
    <s v="Watermelons"/>
    <x v="1"/>
    <s v="No"/>
    <s v="N/A"/>
    <s v="N/A"/>
    <x v="341"/>
    <s v="MEXICO CROSSINGS THROUGH SAN LUIS ARIZONA"/>
    <n v="153450"/>
    <s v="Truck"/>
    <m/>
    <m/>
    <n v="2024"/>
    <s v="N/A"/>
    <s v="I (import)"/>
    <m/>
  </r>
  <r>
    <s v="Watermelons"/>
    <x v="1"/>
    <s v="No"/>
    <s v="N/A"/>
    <s v="RED FLESH SEEDLESS MINIATURE"/>
    <x v="341"/>
    <s v="MEXICO CROSSINGS THROUGH SAN LUIS ARIZONA"/>
    <n v="624690"/>
    <s v="Truck"/>
    <m/>
    <m/>
    <n v="2024"/>
    <s v="N/A"/>
    <s v="I (import)"/>
    <m/>
  </r>
  <r>
    <s v="Watermelons"/>
    <x v="1"/>
    <s v="No"/>
    <s v="N/A"/>
    <s v="N/A"/>
    <x v="341"/>
    <s v="MEXICO CROSSINGS THROUGH CALEXICO CALIFORNIA"/>
    <n v="240708"/>
    <s v="Truck"/>
    <m/>
    <m/>
    <n v="2024"/>
    <s v="N/A"/>
    <s v="I (import)"/>
    <m/>
  </r>
  <r>
    <s v="Watermelons"/>
    <x v="1"/>
    <s v="No"/>
    <s v="N/A"/>
    <s v="RED FLESH SEEDLESS MINIATURE"/>
    <x v="341"/>
    <s v="MEXICO CROSSINGS THROUGH CALEXICO CALIFORNIA"/>
    <n v="369615"/>
    <s v="Truck"/>
    <m/>
    <m/>
    <n v="2024"/>
    <s v="N/A"/>
    <s v="I (import)"/>
    <m/>
  </r>
  <r>
    <s v="Watermelons"/>
    <x v="1"/>
    <s v="No"/>
    <s v="N/A"/>
    <s v="SEEDLESS"/>
    <x v="341"/>
    <s v="MEXICO CROSSINGS THROUGH CALEXICO CALIFORNIA"/>
    <n v="321090"/>
    <s v="Truck"/>
    <m/>
    <m/>
    <n v="2024"/>
    <s v="N/A"/>
    <s v="I (import)"/>
    <m/>
  </r>
  <r>
    <s v="Watermelons"/>
    <x v="1"/>
    <s v="No"/>
    <s v="N/A"/>
    <s v="N/A"/>
    <x v="341"/>
    <s v="MEXICO CROSSINGS THROUGH PHARR TEXAS"/>
    <n v="47542"/>
    <s v="Truck"/>
    <m/>
    <m/>
    <n v="2024"/>
    <s v="N/A"/>
    <s v="I (import)"/>
    <m/>
  </r>
  <r>
    <s v="Watermelons"/>
    <x v="1"/>
    <s v="No"/>
    <s v="N/A"/>
    <s v="SEEDLESS"/>
    <x v="341"/>
    <s v="MEXICO CROSSINGS THROUGH PHARR TEXAS"/>
    <n v="964821"/>
    <s v="Truck"/>
    <m/>
    <m/>
    <n v="2024"/>
    <s v="N/A"/>
    <s v="I (import)"/>
    <m/>
  </r>
  <r>
    <s v="Watermelons"/>
    <x v="1"/>
    <s v="No"/>
    <s v="N/A"/>
    <s v="N/A"/>
    <x v="341"/>
    <s v="MEXICO CROSSINGS THROUGH PROGRESO TEXAS"/>
    <n v="91531"/>
    <s v="Truck"/>
    <m/>
    <m/>
    <n v="2024"/>
    <s v="N/A"/>
    <s v="I (import)"/>
    <m/>
  </r>
  <r>
    <s v="Watermelons"/>
    <x v="8"/>
    <s v="No"/>
    <s v="24 inch bins"/>
    <s v="RED FLESH SEEDLESS TYPE"/>
    <x v="341"/>
    <s v="FLORIDA"/>
    <n v="9542400"/>
    <s v="Truck"/>
    <n v="23856"/>
    <m/>
    <n v="2025"/>
    <s v="N/A"/>
    <s v="D (domestic)"/>
    <m/>
  </r>
  <r>
    <s v="Watermelons"/>
    <x v="12"/>
    <s v="No"/>
    <s v="24 inch bins"/>
    <s v="RED FLESH SEEDED TYPE"/>
    <x v="341"/>
    <s v="GEORGIA"/>
    <n v="89600"/>
    <s v="Truck"/>
    <n v="224"/>
    <m/>
    <n v="2025"/>
    <s v="N/A"/>
    <s v="D (domestic)"/>
    <m/>
  </r>
  <r>
    <s v="Watermelons"/>
    <x v="12"/>
    <s v="No"/>
    <s v="24 inch bins"/>
    <s v="RED FLESH SEEDLESS TYPE"/>
    <x v="341"/>
    <s v="GEORGIA"/>
    <n v="784000"/>
    <s v="Truck"/>
    <n v="1960"/>
    <m/>
    <n v="2025"/>
    <s v="N/A"/>
    <s v="D (domestic)"/>
    <m/>
  </r>
  <r>
    <s v="Watermelons"/>
    <x v="11"/>
    <s v="No"/>
    <s v="cwt"/>
    <s v="RED FLESH SEEDLESS TYPE"/>
    <x v="341"/>
    <s v="SOUTH CAROLINA"/>
    <m/>
    <s v="Truck"/>
    <n v="728"/>
    <m/>
    <n v="2025"/>
    <s v="N/A"/>
    <s v="D (domestic)"/>
    <m/>
  </r>
  <r>
    <s v="Watermelons"/>
    <x v="10"/>
    <s v="No"/>
    <s v="24 inch bins"/>
    <s v="RED FLESH SEEDLESS TYPE"/>
    <x v="342"/>
    <s v="WESTERN ARIZONA"/>
    <n v="385600"/>
    <s v="Truck"/>
    <n v="964"/>
    <m/>
    <n v="2025"/>
    <s v="N/A"/>
    <s v="D (domestic)"/>
    <s v="added for 06/02/2025 on 06/05/2025"/>
  </r>
  <r>
    <s v="Watermelons"/>
    <x v="9"/>
    <s v="No"/>
    <s v="24 inch bins"/>
    <s v="RED FLESH SEEDED TYPE"/>
    <x v="342"/>
    <s v="LOWER RIO GRANDE VALLEY TEXAS"/>
    <n v="480000"/>
    <s v="Truck"/>
    <m/>
    <m/>
    <n v="2025"/>
    <s v="N/A"/>
    <s v="D (domestic)"/>
    <m/>
  </r>
  <r>
    <s v="Watermelons"/>
    <x v="10"/>
    <s v="No"/>
    <s v="40 lb cartons"/>
    <s v="RED FLESH SEEDLESS MINIATURE"/>
    <x v="342"/>
    <s v="WESTERN ARIZONA"/>
    <n v="318000"/>
    <s v="Truck"/>
    <n v="7950"/>
    <m/>
    <n v="2025"/>
    <s v="N/A"/>
    <s v="D (domestic)"/>
    <s v="added for 06/02/2025 on 06/06/2025"/>
  </r>
  <r>
    <s v="Watermelons"/>
    <x v="1"/>
    <s v="No"/>
    <s v="N/A"/>
    <s v="SEEDLESS"/>
    <x v="342"/>
    <s v="MEXICO CROSSINGS THROUGH RIO GRANDE CITY TEXAS"/>
    <n v="475200"/>
    <s v="Truck"/>
    <m/>
    <m/>
    <n v="2024"/>
    <s v="N/A"/>
    <s v="I (import)"/>
    <m/>
  </r>
  <r>
    <s v="Watermelons"/>
    <x v="10"/>
    <s v="No"/>
    <s v="cartons"/>
    <s v="RED FLESH SEEDLESS TYPE"/>
    <x v="342"/>
    <s v="WESTERN ARIZONA"/>
    <n v="35445"/>
    <s v="Truck"/>
    <n v="417"/>
    <m/>
    <n v="2025"/>
    <s v="N/A"/>
    <s v="D (domestic)"/>
    <s v="added for 06/02/2025 on 06/05/2025"/>
  </r>
  <r>
    <s v="Watermelons"/>
    <x v="9"/>
    <s v="No"/>
    <s v="24 inch bins"/>
    <s v="RED FLESH SEEDLESS TYPE"/>
    <x v="342"/>
    <s v="LOWER RIO GRANDE VALLEY TEXAS"/>
    <n v="5120000"/>
    <s v="Truck"/>
    <m/>
    <m/>
    <n v="2025"/>
    <s v="N/A"/>
    <s v="D (domestic)"/>
    <m/>
  </r>
  <r>
    <s v="Watermelons"/>
    <x v="10"/>
    <s v="Yes"/>
    <s v="40 lb cartons"/>
    <s v="RED FLESH SEEDLESS MINIATURE"/>
    <x v="342"/>
    <s v="WESTERN ARIZONA"/>
    <n v="128000"/>
    <s v="Truck"/>
    <n v="3200"/>
    <m/>
    <n v="2025"/>
    <s v="N/A"/>
    <s v="D (domestic)"/>
    <s v="added for 06/02/2025 on 06/06/2025"/>
  </r>
  <r>
    <s v="Watermelons"/>
    <x v="1"/>
    <s v="No"/>
    <s v="N/A"/>
    <s v="N/A"/>
    <x v="342"/>
    <s v="MEXICO CROSSINGS THROUGH NOGALES ARIZONA"/>
    <n v="2886668"/>
    <s v="Truck"/>
    <m/>
    <m/>
    <n v="2024"/>
    <s v="N/A"/>
    <s v="I (import)"/>
    <m/>
  </r>
  <r>
    <s v="Watermelons"/>
    <x v="10"/>
    <s v="No"/>
    <s v="40 lb cartons"/>
    <s v="RED FLESH SEEDLESS MINIATURE"/>
    <x v="342"/>
    <s v="WESTERN ARIZONA"/>
    <n v="24000"/>
    <s v="Truck"/>
    <n v="600"/>
    <m/>
    <n v="2025"/>
    <s v="N/A"/>
    <s v="D (domestic)"/>
    <s v="added for 06/02/2025 on 06/05/2025"/>
  </r>
  <r>
    <s v="Watermelons"/>
    <x v="11"/>
    <s v="No"/>
    <s v="24 inch bins"/>
    <s v="RED FLESH SEEDLESS TYPE"/>
    <x v="342"/>
    <s v="SOUTH CAROLINA"/>
    <m/>
    <s v="Truck"/>
    <n v="448"/>
    <m/>
    <n v="2025"/>
    <s v="N/A"/>
    <s v="D (domestic)"/>
    <m/>
  </r>
  <r>
    <s v="Watermelons"/>
    <x v="1"/>
    <s v="Yes"/>
    <s v="N/A"/>
    <s v="RED FLESH SEEDLESS MINIATURE"/>
    <x v="342"/>
    <s v="MEXICO CROSSINGS THROUGH NOGALES ARIZONA"/>
    <n v="242147"/>
    <s v="Truck"/>
    <m/>
    <m/>
    <n v="2024"/>
    <s v="N/A"/>
    <s v="I (import)"/>
    <m/>
  </r>
  <r>
    <s v="Watermelons"/>
    <x v="12"/>
    <s v="No"/>
    <s v="24 inch bins"/>
    <s v="RED FLESH SEEDLESS TYPE"/>
    <x v="342"/>
    <s v="GEORGIA"/>
    <n v="358400"/>
    <s v="Truck"/>
    <n v="896"/>
    <m/>
    <n v="2025"/>
    <s v="N/A"/>
    <s v="D (domestic)"/>
    <m/>
  </r>
  <r>
    <s v="Watermelons"/>
    <x v="1"/>
    <s v="No"/>
    <s v="N/A"/>
    <s v="RED FLESH SEEDLESS MINIATURE"/>
    <x v="342"/>
    <s v="MEXICO CROSSINGS THROUGH NOGALES ARIZONA"/>
    <n v="744330"/>
    <s v="Truck"/>
    <m/>
    <m/>
    <n v="2024"/>
    <s v="N/A"/>
    <s v="I (import)"/>
    <m/>
  </r>
  <r>
    <s v="Watermelons"/>
    <x v="8"/>
    <s v="No"/>
    <s v="24 inch bins"/>
    <s v="RED FLESH SEEDED TYPE"/>
    <x v="342"/>
    <s v="FLORIDA"/>
    <n v="649600"/>
    <s v="Truck"/>
    <n v="1624"/>
    <m/>
    <n v="2025"/>
    <s v="N/A"/>
    <s v="D (domestic)"/>
    <m/>
  </r>
  <r>
    <s v="Watermelons"/>
    <x v="1"/>
    <s v="Yes"/>
    <s v="N/A"/>
    <s v="SEEDLESS"/>
    <x v="342"/>
    <s v="MEXICO CROSSINGS THROUGH NOGALES ARIZONA"/>
    <n v="421852"/>
    <s v="Truck"/>
    <m/>
    <m/>
    <n v="2024"/>
    <s v="N/A"/>
    <s v="I (import)"/>
    <m/>
  </r>
  <r>
    <s v="Watermelons"/>
    <x v="8"/>
    <s v="No"/>
    <s v="cartons"/>
    <s v="RED FLESH SEEDLESS MINIATURE"/>
    <x v="342"/>
    <s v="FLORIDA"/>
    <n v="43350"/>
    <s v="Truck"/>
    <n v="510"/>
    <m/>
    <n v="2025"/>
    <s v="N/A"/>
    <s v="D (domestic)"/>
    <m/>
  </r>
  <r>
    <s v="Watermelons"/>
    <x v="1"/>
    <s v="No"/>
    <s v="N/A"/>
    <s v="SEEDLESS"/>
    <x v="342"/>
    <s v="MEXICO CROSSINGS THROUGH NOGALES ARIZONA"/>
    <n v="7404300"/>
    <s v="Truck"/>
    <m/>
    <m/>
    <n v="2024"/>
    <s v="N/A"/>
    <s v="I (import)"/>
    <m/>
  </r>
  <r>
    <s v="Watermelons"/>
    <x v="8"/>
    <s v="No"/>
    <s v="24 inch bins"/>
    <s v="RED FLESH SEEDLESS TYPE"/>
    <x v="342"/>
    <s v="FLORIDA"/>
    <n v="7705600"/>
    <s v="Truck"/>
    <n v="19264"/>
    <m/>
    <n v="2025"/>
    <s v="N/A"/>
    <s v="D (domestic)"/>
    <m/>
  </r>
  <r>
    <s v="Watermelons"/>
    <x v="1"/>
    <s v="No"/>
    <s v="N/A"/>
    <s v="N/A"/>
    <x v="342"/>
    <s v="MEXICO CROSSINGS THROUGH OTAY MESA CALIFORNIA"/>
    <n v="70589"/>
    <s v="Truck"/>
    <m/>
    <m/>
    <n v="2024"/>
    <s v="N/A"/>
    <s v="I (import)"/>
    <m/>
  </r>
  <r>
    <s v="Watermelons"/>
    <x v="1"/>
    <s v="No"/>
    <s v="N/A"/>
    <s v="SEEDLESS"/>
    <x v="342"/>
    <s v="MEXICO CROSSINGS THROUGH OTAY MESA CALIFORNIA"/>
    <n v="404413"/>
    <s v="Truck"/>
    <m/>
    <m/>
    <n v="2024"/>
    <s v="N/A"/>
    <s v="I (import)"/>
    <m/>
  </r>
  <r>
    <s v="Watermelons"/>
    <x v="1"/>
    <s v="No"/>
    <s v="N/A"/>
    <s v="N/A"/>
    <x v="342"/>
    <s v="MEXICO CROSSINGS THROUGH SAN LUIS ARIZONA"/>
    <n v="31350"/>
    <s v="Truck"/>
    <m/>
    <m/>
    <n v="2024"/>
    <s v="N/A"/>
    <s v="I (import)"/>
    <m/>
  </r>
  <r>
    <s v="Watermelons"/>
    <x v="1"/>
    <s v="No"/>
    <s v="N/A"/>
    <s v="RED FLESH SEEDLESS MINIATURE"/>
    <x v="342"/>
    <s v="MEXICO CROSSINGS THROUGH SAN LUIS ARIZONA"/>
    <n v="376530"/>
    <s v="Truck"/>
    <m/>
    <m/>
    <n v="2024"/>
    <s v="N/A"/>
    <s v="I (import)"/>
    <m/>
  </r>
  <r>
    <s v="Watermelons"/>
    <x v="1"/>
    <s v="No"/>
    <s v="N/A"/>
    <s v="N/A"/>
    <x v="342"/>
    <s v="MEXICO CROSSINGS THROUGH CALEXICO CALIFORNIA"/>
    <n v="429671"/>
    <s v="Truck"/>
    <m/>
    <m/>
    <n v="2024"/>
    <s v="N/A"/>
    <s v="I (import)"/>
    <m/>
  </r>
  <r>
    <s v="Watermelons"/>
    <x v="1"/>
    <s v="No"/>
    <s v="N/A"/>
    <s v="RED FLESH SEEDLESS MINIATURE"/>
    <x v="342"/>
    <s v="MEXICO CROSSINGS THROUGH CALEXICO CALIFORNIA"/>
    <n v="165873"/>
    <s v="Truck"/>
    <m/>
    <m/>
    <n v="2024"/>
    <s v="N/A"/>
    <s v="I (import)"/>
    <m/>
  </r>
  <r>
    <s v="Watermelons"/>
    <x v="1"/>
    <s v="No"/>
    <s v="N/A"/>
    <s v="SEEDLESS"/>
    <x v="342"/>
    <s v="MEXICO CROSSINGS THROUGH CALEXICO CALIFORNIA"/>
    <n v="669900"/>
    <s v="Truck"/>
    <m/>
    <m/>
    <n v="2024"/>
    <s v="N/A"/>
    <s v="I (import)"/>
    <m/>
  </r>
  <r>
    <s v="Watermelons"/>
    <x v="1"/>
    <s v="No"/>
    <s v="N/A"/>
    <s v="N/A"/>
    <x v="342"/>
    <s v="MEXICO CROSSINGS THROUGH PHARR TEXAS"/>
    <n v="46948"/>
    <s v="Truck"/>
    <m/>
    <m/>
    <n v="2024"/>
    <s v="N/A"/>
    <s v="I (import)"/>
    <m/>
  </r>
  <r>
    <s v="Watermelons"/>
    <x v="1"/>
    <s v="No"/>
    <s v="N/A"/>
    <s v="SEEDLESS"/>
    <x v="342"/>
    <s v="MEXICO CROSSINGS THROUGH PHARR TEXAS"/>
    <n v="491040"/>
    <s v="Truck"/>
    <m/>
    <m/>
    <n v="2024"/>
    <s v="N/A"/>
    <s v="I (import)"/>
    <m/>
  </r>
  <r>
    <s v="Watermelons"/>
    <x v="1"/>
    <s v="No"/>
    <s v="N/A"/>
    <s v="N/A"/>
    <x v="342"/>
    <s v="MEXICO CROSSINGS THROUGH PROGRESO TEXAS"/>
    <n v="225181"/>
    <s v="Truck"/>
    <m/>
    <m/>
    <n v="2024"/>
    <s v="N/A"/>
    <s v="I (import)"/>
    <m/>
  </r>
  <r>
    <s v="Watermelons"/>
    <x v="1"/>
    <s v="No"/>
    <s v="N/A"/>
    <s v="SEEDLESS"/>
    <x v="342"/>
    <s v="MEXICO CROSSINGS THROUGH PROGRESO TEXAS"/>
    <n v="316800"/>
    <s v="Truck"/>
    <m/>
    <m/>
    <n v="2024"/>
    <s v="N/A"/>
    <s v="I (import)"/>
    <m/>
  </r>
  <r>
    <s v="Watermelons"/>
    <x v="12"/>
    <s v="No"/>
    <s v="24 inch bins"/>
    <s v="RED FLESH SEEDLESS TYPE"/>
    <x v="343"/>
    <s v="GEORGIA"/>
    <n v="224000"/>
    <s v="Truck"/>
    <n v="560"/>
    <m/>
    <n v="2025"/>
    <s v="N/A"/>
    <s v="D (domestic)"/>
    <s v="added for 06/01/2025 on 06/03/2025"/>
  </r>
  <r>
    <s v="Watermelons"/>
    <x v="9"/>
    <s v="No"/>
    <s v="24 inch bins"/>
    <s v="RED FLESH SEEDED TYPE"/>
    <x v="343"/>
    <s v="LOWER RIO GRANDE VALLEY TEXAS"/>
    <n v="320000"/>
    <s v="Truck"/>
    <m/>
    <m/>
    <n v="2025"/>
    <s v="N/A"/>
    <s v="D (domestic)"/>
    <m/>
  </r>
  <r>
    <s v="Watermelons"/>
    <x v="8"/>
    <s v="No"/>
    <s v="24 inch bins"/>
    <s v="RED FLESH SEEDLESS TYPE"/>
    <x v="343"/>
    <s v="FLORIDA"/>
    <n v="89600"/>
    <s v="Truck"/>
    <n v="224"/>
    <m/>
    <n v="2025"/>
    <s v="N/A"/>
    <s v="D (domestic)"/>
    <s v="added for 06/01/2025 on 06/03/2025"/>
  </r>
  <r>
    <s v="Watermelons"/>
    <x v="9"/>
    <s v="No"/>
    <s v="24 inch bins"/>
    <s v="RED FLESH SEEDLESS TYPE"/>
    <x v="343"/>
    <s v="LOWER RIO GRANDE VALLEY TEXAS"/>
    <n v="2840000"/>
    <s v="Truck"/>
    <m/>
    <m/>
    <n v="2025"/>
    <s v="N/A"/>
    <s v="D (domestic)"/>
    <m/>
  </r>
  <r>
    <s v="Watermelons"/>
    <x v="11"/>
    <s v="No"/>
    <s v="24 inch bins"/>
    <s v="RED FLESH SEEDLESS TYPE"/>
    <x v="343"/>
    <s v="SOUTH CAROLINA"/>
    <m/>
    <s v="Truck"/>
    <n v="585"/>
    <m/>
    <n v="2025"/>
    <s v="N/A"/>
    <s v="D (domestic)"/>
    <m/>
  </r>
  <r>
    <s v="Watermelons"/>
    <x v="10"/>
    <s v="No"/>
    <s v="24 inch bins"/>
    <s v="RED FLESH SEEDLESS TYPE"/>
    <x v="344"/>
    <s v="WESTERN ARIZONA"/>
    <n v="307200"/>
    <s v="Truck"/>
    <n v="768"/>
    <m/>
    <n v="2025"/>
    <s v="N/A"/>
    <s v="D (domestic)"/>
    <s v="added for 05/31/2025 on 06/05/2025"/>
  </r>
  <r>
    <s v="Watermelons"/>
    <x v="8"/>
    <s v="No"/>
    <s v="24 inch bins"/>
    <s v="RED FLESH SEEDLESS TYPE"/>
    <x v="344"/>
    <s v="FLORIDA"/>
    <n v="112000"/>
    <s v="Truck"/>
    <n v="280"/>
    <m/>
    <n v="2025"/>
    <s v="N/A"/>
    <s v="D (domestic)"/>
    <s v="added for 05/31/2025 on 06/03/2025"/>
  </r>
  <r>
    <s v="Watermelons"/>
    <x v="10"/>
    <s v="No"/>
    <s v="cartons"/>
    <s v="RED FLESH SEEDLESS TYPE"/>
    <x v="344"/>
    <s v="WESTERN ARIZONA"/>
    <n v="4080"/>
    <s v="Truck"/>
    <n v="48"/>
    <m/>
    <n v="2025"/>
    <s v="N/A"/>
    <s v="D (domestic)"/>
    <s v="added for 05/31/2025 on 06/05/2025"/>
  </r>
  <r>
    <s v="Watermelons"/>
    <x v="11"/>
    <s v="No"/>
    <s v="24 inch bins"/>
    <s v="RED FLESH SEEDLESS TYPE"/>
    <x v="344"/>
    <s v="SOUTH CAROLINA"/>
    <n v="234000"/>
    <s v="Truck"/>
    <n v="585"/>
    <m/>
    <n v="2025"/>
    <s v="N/A"/>
    <s v="D (domestic)"/>
    <m/>
  </r>
  <r>
    <s v="Watermelons"/>
    <x v="10"/>
    <s v="Yes"/>
    <s v="40 lb cartons"/>
    <s v="RED FLESH SEEDLESS MINIATURE"/>
    <x v="344"/>
    <s v="WESTERN ARIZONA"/>
    <n v="130000"/>
    <s v="Truck"/>
    <n v="3250"/>
    <m/>
    <n v="2025"/>
    <s v="N/A"/>
    <s v="D (domestic)"/>
    <s v="added for 05/31/2025 on 06/05/2025"/>
  </r>
  <r>
    <s v="Watermelons"/>
    <x v="9"/>
    <s v="No"/>
    <s v="24 inch bins"/>
    <s v="RED FLESH SEEDED TYPE"/>
    <x v="344"/>
    <s v="LOWER RIO GRANDE VALLEY TEXAS"/>
    <n v="280000"/>
    <s v="Truck"/>
    <m/>
    <m/>
    <n v="2025"/>
    <s v="N/A"/>
    <s v="D (domestic)"/>
    <m/>
  </r>
  <r>
    <s v="Watermelons"/>
    <x v="10"/>
    <s v="No"/>
    <s v="40 lb cartons"/>
    <s v="RED FLESH SEEDLESS MINIATURE"/>
    <x v="344"/>
    <s v="WESTERN ARIZONA"/>
    <n v="192120"/>
    <s v="Truck"/>
    <n v="4803"/>
    <m/>
    <n v="2025"/>
    <s v="N/A"/>
    <s v="D (domestic)"/>
    <s v="added for 05/31/2025 on 06/05/2025"/>
  </r>
  <r>
    <s v="Watermelons"/>
    <x v="9"/>
    <s v="No"/>
    <s v="24 inch bins"/>
    <s v="RED FLESH SEEDLESS TYPE"/>
    <x v="344"/>
    <s v="LOWER RIO GRANDE VALLEY TEXAS"/>
    <n v="3640000"/>
    <s v="Truck"/>
    <m/>
    <m/>
    <n v="2025"/>
    <s v="N/A"/>
    <s v="D (domestic)"/>
    <m/>
  </r>
  <r>
    <s v="Watermelons"/>
    <x v="10"/>
    <s v="No"/>
    <s v="24 inch bins"/>
    <s v="RED FLESH SEEDLESS TYPE"/>
    <x v="345"/>
    <s v="WESTERN ARIZONA"/>
    <n v="364400"/>
    <s v="Truck"/>
    <n v="911"/>
    <m/>
    <n v="2025"/>
    <s v="N/A"/>
    <s v="D (domestic)"/>
    <s v="added for 05/30/2025 on 06/05/2025"/>
  </r>
  <r>
    <s v="Watermelons"/>
    <x v="8"/>
    <s v="No"/>
    <s v="24 inch bins"/>
    <s v="RED FLESH SEEDLESS TYPE"/>
    <x v="345"/>
    <s v="FLORIDA"/>
    <n v="224000"/>
    <s v="Truck"/>
    <n v="560"/>
    <m/>
    <n v="2025"/>
    <s v="N/A"/>
    <s v="D (domestic)"/>
    <s v="added for 05/30/2025 on 06/03/2025"/>
  </r>
  <r>
    <s v="Watermelons"/>
    <x v="10"/>
    <s v="Yes"/>
    <s v="cartons"/>
    <s v="RED FLESH SEEDLESS TYPE"/>
    <x v="345"/>
    <s v="WESTERN ARIZONA"/>
    <n v="140250"/>
    <s v="Truck"/>
    <n v="1650"/>
    <m/>
    <n v="2025"/>
    <s v="N/A"/>
    <s v="D (domestic)"/>
    <s v="added for 05/30/2025 on 06/05/2025"/>
  </r>
  <r>
    <s v="Watermelons"/>
    <x v="8"/>
    <s v="No"/>
    <s v="24 inch bins"/>
    <s v="RED FLESH SEEDED TYPE"/>
    <x v="345"/>
    <s v="FLORIDA"/>
    <n v="2466400"/>
    <s v="Truck"/>
    <n v="6166"/>
    <m/>
    <n v="2025"/>
    <s v="N/A"/>
    <s v="D (domestic)"/>
    <m/>
  </r>
  <r>
    <s v="Watermelons"/>
    <x v="10"/>
    <s v="No"/>
    <s v="cartons"/>
    <s v="RED FLESH SEEDLESS TYPE"/>
    <x v="345"/>
    <s v="WESTERN ARIZONA"/>
    <n v="243525"/>
    <s v="Truck"/>
    <n v="2865"/>
    <m/>
    <n v="2025"/>
    <s v="N/A"/>
    <s v="D (domestic)"/>
    <s v="added for 05/30/2025 on 06/05/2025"/>
  </r>
  <r>
    <s v="Watermelons"/>
    <x v="9"/>
    <s v="No"/>
    <s v="24 inch bins"/>
    <s v="RED FLESH SEEDED TYPE"/>
    <x v="345"/>
    <s v="LOWER RIO GRANDE VALLEY TEXAS"/>
    <n v="320000"/>
    <s v="Truck"/>
    <m/>
    <m/>
    <n v="2025"/>
    <s v="N/A"/>
    <s v="D (domestic)"/>
    <m/>
  </r>
  <r>
    <s v="Watermelons"/>
    <x v="1"/>
    <s v="No"/>
    <s v="N/A"/>
    <s v="N/A"/>
    <x v="345"/>
    <s v="MEXICO CROSSINGS THROUGH NOGALES ARIZONA"/>
    <n v="2374211"/>
    <s v="Truck"/>
    <m/>
    <m/>
    <n v="2024"/>
    <s v="N/A"/>
    <s v="I (import)"/>
    <m/>
  </r>
  <r>
    <s v="Watermelons"/>
    <x v="9"/>
    <s v="No"/>
    <s v="24 inch bins"/>
    <s v="RED FLESH SEEDLESS TYPE"/>
    <x v="345"/>
    <s v="LOWER RIO GRANDE VALLEY TEXAS"/>
    <n v="3348000"/>
    <s v="Truck"/>
    <m/>
    <m/>
    <n v="2025"/>
    <s v="N/A"/>
    <s v="D (domestic)"/>
    <m/>
  </r>
  <r>
    <s v="Watermelons"/>
    <x v="1"/>
    <s v="Yes"/>
    <s v="N/A"/>
    <s v="RED FLESH SEEDLESS MINIATURE"/>
    <x v="345"/>
    <s v="MEXICO CROSSINGS THROUGH NOGALES ARIZONA"/>
    <n v="156154"/>
    <s v="Truck"/>
    <m/>
    <m/>
    <n v="2024"/>
    <s v="N/A"/>
    <s v="I (import)"/>
    <m/>
  </r>
  <r>
    <s v="Watermelons"/>
    <x v="8"/>
    <s v="No"/>
    <s v="24 inch bins"/>
    <s v="RED FLESH SEEDLESS TYPE"/>
    <x v="345"/>
    <s v="FLORIDA"/>
    <n v="24886400"/>
    <s v="Truck"/>
    <n v="62216"/>
    <m/>
    <n v="2025"/>
    <s v="N/A"/>
    <s v="D (domestic)"/>
    <m/>
  </r>
  <r>
    <s v="Watermelons"/>
    <x v="1"/>
    <s v="No"/>
    <s v="N/A"/>
    <s v="RED FLESH SEEDLESS MINIATURE"/>
    <x v="345"/>
    <s v="MEXICO CROSSINGS THROUGH NOGALES ARIZONA"/>
    <n v="954171"/>
    <s v="Truck"/>
    <m/>
    <m/>
    <n v="2024"/>
    <s v="N/A"/>
    <s v="I (import)"/>
    <m/>
  </r>
  <r>
    <s v="Watermelons"/>
    <x v="8"/>
    <s v="No"/>
    <s v="cartons"/>
    <s v="RED FLESH SEEDLESS MINIATURE"/>
    <x v="345"/>
    <s v="FLORIDA"/>
    <n v="151725"/>
    <s v="Truck"/>
    <n v="1785"/>
    <m/>
    <n v="2025"/>
    <s v="N/A"/>
    <s v="D (domestic)"/>
    <m/>
  </r>
  <r>
    <s v="Watermelons"/>
    <x v="1"/>
    <s v="Yes"/>
    <s v="N/A"/>
    <s v="SEEDLESS"/>
    <x v="345"/>
    <s v="MEXICO CROSSINGS THROUGH NOGALES ARIZONA"/>
    <n v="59697"/>
    <s v="Truck"/>
    <m/>
    <m/>
    <n v="2024"/>
    <s v="N/A"/>
    <s v="I (import)"/>
    <m/>
  </r>
  <r>
    <s v="Watermelons"/>
    <x v="11"/>
    <s v="No"/>
    <s v="24 inch bins"/>
    <s v="RED FLESH SEEDLESS TYPE"/>
    <x v="345"/>
    <s v="SOUTH CAROLINA"/>
    <n v="204000"/>
    <s v="Truck"/>
    <n v="510"/>
    <m/>
    <n v="2025"/>
    <s v="N/A"/>
    <s v="D (domestic)"/>
    <m/>
  </r>
  <r>
    <s v="Watermelons"/>
    <x v="1"/>
    <s v="No"/>
    <s v="N/A"/>
    <s v="SEEDLESS"/>
    <x v="345"/>
    <s v="MEXICO CROSSINGS THROUGH NOGALES ARIZONA"/>
    <n v="8869430"/>
    <s v="Truck"/>
    <m/>
    <m/>
    <n v="2024"/>
    <s v="N/A"/>
    <s v="I (import)"/>
    <m/>
  </r>
  <r>
    <s v="Watermelons"/>
    <x v="1"/>
    <s v="No"/>
    <s v="N/A"/>
    <s v="N/A"/>
    <x v="345"/>
    <s v="MEXICO CROSSINGS THROUGH OTAY MESA CALIFORNIA"/>
    <n v="32987"/>
    <s v="Truck"/>
    <m/>
    <m/>
    <n v="2024"/>
    <s v="N/A"/>
    <s v="I (import)"/>
    <m/>
  </r>
  <r>
    <s v="Watermelons"/>
    <x v="1"/>
    <s v="No"/>
    <s v="N/A"/>
    <s v="SEEDLESS"/>
    <x v="345"/>
    <s v="MEXICO CROSSINGS THROUGH OTAY MESA CALIFORNIA"/>
    <n v="269544"/>
    <s v="Truck"/>
    <m/>
    <m/>
    <n v="2024"/>
    <s v="N/A"/>
    <s v="I (import)"/>
    <m/>
  </r>
  <r>
    <s v="Watermelons"/>
    <x v="1"/>
    <s v="Yes"/>
    <s v="N/A"/>
    <s v="RED FLESH SEEDLESS MINIATURE"/>
    <x v="345"/>
    <s v="MEXICO CROSSINGS THROUGH SAN LUIS ARIZONA"/>
    <n v="19360"/>
    <s v="Truck"/>
    <m/>
    <m/>
    <n v="2024"/>
    <s v="N/A"/>
    <s v="I (import)"/>
    <m/>
  </r>
  <r>
    <s v="Watermelons"/>
    <x v="1"/>
    <s v="No"/>
    <s v="N/A"/>
    <s v="RED FLESH SEEDLESS MINIATURE"/>
    <x v="345"/>
    <s v="MEXICO CROSSINGS THROUGH SAN LUIS ARIZONA"/>
    <n v="145200"/>
    <s v="Truck"/>
    <m/>
    <m/>
    <n v="2024"/>
    <s v="N/A"/>
    <s v="I (import)"/>
    <m/>
  </r>
  <r>
    <s v="Watermelons"/>
    <x v="1"/>
    <s v="No"/>
    <s v="N/A"/>
    <s v="RED FLESH SEEDLESS MINIATURE"/>
    <x v="345"/>
    <s v="MEXICO CROSSINGS THROUGH CALEXICO CALIFORNIA"/>
    <n v="76837"/>
    <s v="Truck"/>
    <m/>
    <m/>
    <n v="2024"/>
    <s v="N/A"/>
    <s v="I (import)"/>
    <m/>
  </r>
  <r>
    <s v="Watermelons"/>
    <x v="1"/>
    <s v="No"/>
    <s v="N/A"/>
    <s v="N/A"/>
    <x v="345"/>
    <s v="MEXICO CROSSINGS THROUGH EL PASO TEXAS"/>
    <n v="12870"/>
    <s v="Truck"/>
    <m/>
    <m/>
    <n v="2024"/>
    <s v="N/A"/>
    <s v="I (import)"/>
    <m/>
  </r>
  <r>
    <s v="Watermelons"/>
    <x v="1"/>
    <s v="No"/>
    <s v="N/A"/>
    <s v="N/A"/>
    <x v="345"/>
    <s v="MEXICO CROSSINGS THROUGH PHARR TEXAS"/>
    <n v="96954"/>
    <s v="Truck"/>
    <m/>
    <m/>
    <n v="2024"/>
    <s v="N/A"/>
    <s v="I (import)"/>
    <m/>
  </r>
  <r>
    <s v="Watermelons"/>
    <x v="1"/>
    <s v="No"/>
    <s v="N/A"/>
    <s v="SEEDLESS"/>
    <x v="345"/>
    <s v="MEXICO CROSSINGS THROUGH PHARR TEXAS"/>
    <n v="290961"/>
    <s v="Truck"/>
    <m/>
    <m/>
    <n v="2024"/>
    <s v="N/A"/>
    <s v="I (import)"/>
    <m/>
  </r>
  <r>
    <s v="Watermelons"/>
    <x v="1"/>
    <s v="No"/>
    <s v="N/A"/>
    <s v="N/A"/>
    <x v="345"/>
    <s v="MEXICO CROSSINGS THROUGH PROGRESO TEXAS"/>
    <n v="167244"/>
    <s v="Truck"/>
    <m/>
    <m/>
    <n v="2024"/>
    <s v="N/A"/>
    <s v="I (import)"/>
    <m/>
  </r>
  <r>
    <s v="Watermelons"/>
    <x v="1"/>
    <s v="No"/>
    <s v="N/A"/>
    <s v="N/A"/>
    <x v="345"/>
    <s v="MEXICO CROSSINGS THROUGH RIO GRANDE CITY TEXAS"/>
    <n v="80124"/>
    <s v="Truck"/>
    <m/>
    <m/>
    <n v="2024"/>
    <s v="N/A"/>
    <s v="I (import)"/>
    <m/>
  </r>
  <r>
    <s v="Watermelons"/>
    <x v="0"/>
    <s v="No"/>
    <s v="N/A"/>
    <s v="N/A"/>
    <x v="345"/>
    <s v="IMPORTS THROUGH SAN JUAN PUERTO RICO"/>
    <n v="31275"/>
    <s v="Boat"/>
    <m/>
    <m/>
    <n v="2024"/>
    <s v="N/A"/>
    <s v="I (import)"/>
    <m/>
  </r>
  <r>
    <s v="Watermelons"/>
    <x v="10"/>
    <s v="No"/>
    <s v="24 inch bins"/>
    <s v="RED FLESH SEEDLESS TYPE"/>
    <x v="346"/>
    <s v="WESTERN ARIZONA"/>
    <n v="200400"/>
    <s v="Truck"/>
    <n v="501"/>
    <m/>
    <n v="2025"/>
    <s v="N/A"/>
    <s v="D (domestic)"/>
    <s v="added for 05/29/2025 on 06/04/2025"/>
  </r>
  <r>
    <s v="Watermelons"/>
    <x v="8"/>
    <s v="No"/>
    <s v="24 inch bins"/>
    <s v="RED FLESH SEEDED TYPE"/>
    <x v="346"/>
    <s v="FLORIDA"/>
    <n v="985600"/>
    <s v="Truck"/>
    <n v="2464"/>
    <m/>
    <n v="2025"/>
    <s v="N/A"/>
    <s v="D (domestic)"/>
    <m/>
  </r>
  <r>
    <s v="Watermelons"/>
    <x v="11"/>
    <s v="No"/>
    <s v="24 inch bins"/>
    <s v="RED FLESH SEEDLESS TYPE"/>
    <x v="346"/>
    <s v="SOUTH CAROLINA"/>
    <n v="272000"/>
    <s v="Truck"/>
    <n v="680"/>
    <m/>
    <n v="2025"/>
    <s v="N/A"/>
    <s v="D (domestic)"/>
    <s v="added for 05/29/2025 on 06/02/2025"/>
  </r>
  <r>
    <s v="Watermelons"/>
    <x v="8"/>
    <s v="No"/>
    <s v="cartons"/>
    <s v="RED FLESH SEEDLESS MINIATURE"/>
    <x v="346"/>
    <s v="FLORIDA"/>
    <n v="65025"/>
    <s v="Truck"/>
    <n v="765"/>
    <m/>
    <n v="2025"/>
    <s v="N/A"/>
    <s v="D (domestic)"/>
    <m/>
  </r>
  <r>
    <s v="Watermelons"/>
    <x v="10"/>
    <s v="No"/>
    <s v="cartons"/>
    <s v="RED FLESH SEEDLESS TYPE"/>
    <x v="346"/>
    <s v="WESTERN ARIZONA"/>
    <n v="23800"/>
    <s v="Truck"/>
    <n v="280"/>
    <m/>
    <n v="2025"/>
    <s v="N/A"/>
    <s v="D (domestic)"/>
    <s v="added for 05/29/2025 on 06/04/2025"/>
  </r>
  <r>
    <s v="Watermelons"/>
    <x v="8"/>
    <s v="No"/>
    <s v="24 inch bins"/>
    <s v="RED FLESH SEEDLESS TYPE"/>
    <x v="346"/>
    <s v="FLORIDA"/>
    <n v="8444800"/>
    <s v="Truck"/>
    <n v="21112"/>
    <m/>
    <n v="2025"/>
    <s v="N/A"/>
    <s v="D (domestic)"/>
    <m/>
  </r>
  <r>
    <s v="Watermelons"/>
    <x v="9"/>
    <s v="No"/>
    <s v="24 inch bins"/>
    <s v="RED FLESH SEEDED TYPE"/>
    <x v="346"/>
    <s v="LOWER RIO GRANDE VALLEY TEXAS"/>
    <n v="520000"/>
    <s v="Truck"/>
    <m/>
    <m/>
    <n v="2025"/>
    <s v="N/A"/>
    <s v="D (domestic)"/>
    <m/>
  </r>
  <r>
    <s v="Watermelons"/>
    <x v="10"/>
    <s v="No"/>
    <s v="40 lb cartons"/>
    <s v="RED FLESH SEEDLESS MINIATURE"/>
    <x v="346"/>
    <s v="WESTERN ARIZONA"/>
    <n v="26000"/>
    <s v="Truck"/>
    <n v="650"/>
    <m/>
    <n v="2025"/>
    <s v="N/A"/>
    <s v="D (domestic)"/>
    <s v="added for 05/29/2025 on 06/04/2025"/>
  </r>
  <r>
    <s v="Watermelons"/>
    <x v="9"/>
    <s v="No"/>
    <s v="24 inch bins"/>
    <s v="RED FLESH SEEDLESS TYPE"/>
    <x v="346"/>
    <s v="LOWER RIO GRANDE VALLEY TEXAS"/>
    <n v="3760000"/>
    <s v="Truck"/>
    <m/>
    <m/>
    <n v="2025"/>
    <s v="N/A"/>
    <s v="D (domestic)"/>
    <m/>
  </r>
  <r>
    <s v="Watermelons"/>
    <x v="1"/>
    <s v="No"/>
    <s v="N/A"/>
    <s v="N/A"/>
    <x v="346"/>
    <s v="MEXICO CROSSINGS THROUGH NOGALES ARIZONA"/>
    <n v="5139152"/>
    <s v="Truck"/>
    <m/>
    <m/>
    <n v="2024"/>
    <s v="N/A"/>
    <s v="I (import)"/>
    <m/>
  </r>
  <r>
    <s v="Watermelons"/>
    <x v="1"/>
    <s v="Yes"/>
    <s v="N/A"/>
    <s v="RED FLESH SEEDLESS MINIATURE"/>
    <x v="346"/>
    <s v="MEXICO CROSSINGS THROUGH NOGALES ARIZONA"/>
    <n v="50160"/>
    <s v="Truck"/>
    <m/>
    <m/>
    <n v="2024"/>
    <s v="N/A"/>
    <s v="I (import)"/>
    <m/>
  </r>
  <r>
    <s v="Watermelons"/>
    <x v="1"/>
    <s v="No"/>
    <s v="N/A"/>
    <s v="RED FLESH SEEDLESS MINIATURE"/>
    <x v="346"/>
    <s v="MEXICO CROSSINGS THROUGH NOGALES ARIZONA"/>
    <n v="1581595"/>
    <s v="Truck"/>
    <m/>
    <m/>
    <n v="2024"/>
    <s v="N/A"/>
    <s v="I (import)"/>
    <m/>
  </r>
  <r>
    <s v="Watermelons"/>
    <x v="1"/>
    <s v="Yes"/>
    <s v="N/A"/>
    <s v="SEEDLESS"/>
    <x v="346"/>
    <s v="MEXICO CROSSINGS THROUGH NOGALES ARIZONA"/>
    <n v="585011"/>
    <s v="Truck"/>
    <m/>
    <m/>
    <n v="2024"/>
    <s v="N/A"/>
    <s v="I (import)"/>
    <m/>
  </r>
  <r>
    <s v="Watermelons"/>
    <x v="1"/>
    <s v="No"/>
    <s v="N/A"/>
    <s v="SEEDLESS"/>
    <x v="346"/>
    <s v="MEXICO CROSSINGS THROUGH NOGALES ARIZONA"/>
    <n v="12455909"/>
    <s v="Truck"/>
    <m/>
    <m/>
    <n v="2024"/>
    <s v="N/A"/>
    <s v="I (import)"/>
    <m/>
  </r>
  <r>
    <s v="Watermelons"/>
    <x v="1"/>
    <s v="No"/>
    <s v="N/A"/>
    <s v="N/A"/>
    <x v="346"/>
    <s v="MEXICO CROSSINGS THROUGH OTAY MESA CALIFORNIA"/>
    <n v="39886"/>
    <s v="Truck"/>
    <m/>
    <m/>
    <n v="2024"/>
    <s v="N/A"/>
    <s v="I (import)"/>
    <m/>
  </r>
  <r>
    <s v="Watermelons"/>
    <x v="1"/>
    <s v="No"/>
    <s v="N/A"/>
    <s v="SEEDLESS"/>
    <x v="346"/>
    <s v="MEXICO CROSSINGS THROUGH OTAY MESA CALIFORNIA"/>
    <n v="129362"/>
    <s v="Truck"/>
    <m/>
    <m/>
    <n v="2024"/>
    <s v="N/A"/>
    <s v="I (import)"/>
    <m/>
  </r>
  <r>
    <s v="Watermelons"/>
    <x v="1"/>
    <s v="Yes"/>
    <s v="N/A"/>
    <s v="RED FLESH SEEDLESS MINIATURE"/>
    <x v="346"/>
    <s v="MEXICO CROSSINGS THROUGH SAN LUIS ARIZONA"/>
    <n v="123904"/>
    <s v="Truck"/>
    <m/>
    <m/>
    <n v="2024"/>
    <s v="N/A"/>
    <s v="I (import)"/>
    <m/>
  </r>
  <r>
    <s v="Watermelons"/>
    <x v="1"/>
    <s v="No"/>
    <s v="N/A"/>
    <s v="N/A"/>
    <x v="346"/>
    <s v="MEXICO CROSSINGS THROUGH CALEXICO CALIFORNIA"/>
    <n v="126280"/>
    <s v="Truck"/>
    <m/>
    <m/>
    <n v="2024"/>
    <s v="N/A"/>
    <s v="I (import)"/>
    <m/>
  </r>
  <r>
    <s v="Watermelons"/>
    <x v="1"/>
    <s v="No"/>
    <s v="N/A"/>
    <s v="RED FLESH SEEDLESS MINIATURE"/>
    <x v="346"/>
    <s v="MEXICO CROSSINGS THROUGH CALEXICO CALIFORNIA"/>
    <n v="69852"/>
    <s v="Truck"/>
    <m/>
    <m/>
    <n v="2024"/>
    <s v="N/A"/>
    <s v="I (import)"/>
    <m/>
  </r>
  <r>
    <s v="Watermelons"/>
    <x v="1"/>
    <s v="No"/>
    <s v="N/A"/>
    <s v="SEEDLESS"/>
    <x v="346"/>
    <s v="MEXICO CROSSINGS THROUGH CALEXICO CALIFORNIA"/>
    <n v="181720"/>
    <s v="Truck"/>
    <m/>
    <m/>
    <n v="2024"/>
    <s v="N/A"/>
    <s v="I (import)"/>
    <m/>
  </r>
  <r>
    <s v="Watermelons"/>
    <x v="1"/>
    <s v="No"/>
    <s v="N/A"/>
    <s v="N/A"/>
    <x v="346"/>
    <s v="MEXICO CROSSINGS THROUGH PHARR TEXAS"/>
    <n v="124755"/>
    <s v="Truck"/>
    <m/>
    <m/>
    <n v="2024"/>
    <s v="N/A"/>
    <s v="I (import)"/>
    <m/>
  </r>
  <r>
    <s v="Watermelons"/>
    <x v="1"/>
    <s v="No"/>
    <s v="N/A"/>
    <s v="SEEDLESS"/>
    <x v="346"/>
    <s v="MEXICO CROSSINGS THROUGH PHARR TEXAS"/>
    <n v="174240"/>
    <s v="Truck"/>
    <m/>
    <m/>
    <n v="2024"/>
    <s v="N/A"/>
    <s v="I (import)"/>
    <m/>
  </r>
  <r>
    <s v="Watermelons"/>
    <x v="1"/>
    <s v="No"/>
    <s v="N/A"/>
    <s v="SEEDLESS"/>
    <x v="346"/>
    <s v="MEXICO CROSSINGS THROUGH PROGRESO TEXAS"/>
    <n v="40590"/>
    <s v="Truck"/>
    <m/>
    <m/>
    <n v="2024"/>
    <s v="N/A"/>
    <s v="I (import)"/>
    <m/>
  </r>
  <r>
    <s v="Watermelons"/>
    <x v="1"/>
    <s v="No"/>
    <s v="N/A"/>
    <s v="N/A"/>
    <x v="346"/>
    <s v="MEXICO CROSSINGS THROUGH RIO GRANDE CITY TEXAS"/>
    <n v="247984"/>
    <s v="Truck"/>
    <m/>
    <m/>
    <n v="2024"/>
    <s v="N/A"/>
    <s v="I (import)"/>
    <m/>
  </r>
  <r>
    <s v="Watermelons"/>
    <x v="1"/>
    <s v="No"/>
    <s v="N/A"/>
    <s v="N/A"/>
    <x v="347"/>
    <s v="MEXICO CROSSINGS THROUGH NOGALES ARIZONA"/>
    <n v="3948708"/>
    <s v="Truck"/>
    <m/>
    <m/>
    <n v="2024"/>
    <s v="N/A"/>
    <s v="I (import)"/>
    <m/>
  </r>
  <r>
    <s v="Watermelons"/>
    <x v="10"/>
    <s v="No"/>
    <s v="24 inch bins"/>
    <s v="RED FLESH SEEDLESS TYPE"/>
    <x v="347"/>
    <s v="WESTERN ARIZONA"/>
    <n v="157600"/>
    <s v="Truck"/>
    <n v="394"/>
    <m/>
    <n v="2025"/>
    <s v="N/A"/>
    <s v="D (domestic)"/>
    <s v="added for 05/28/2025 on 06/04/2025"/>
  </r>
  <r>
    <s v="Watermelons"/>
    <x v="1"/>
    <s v="Yes"/>
    <s v="N/A"/>
    <s v="RED FLESH SEEDLESS MINIATURE"/>
    <x v="347"/>
    <s v="MEXICO CROSSINGS THROUGH NOGALES ARIZONA"/>
    <n v="348260"/>
    <s v="Truck"/>
    <m/>
    <m/>
    <n v="2024"/>
    <s v="N/A"/>
    <s v="I (import)"/>
    <m/>
  </r>
  <r>
    <s v="Watermelons"/>
    <x v="11"/>
    <s v="No"/>
    <s v="24 inch bins"/>
    <s v="RED FLESH SEEDLESS TYPE"/>
    <x v="347"/>
    <s v="SOUTH CAROLINA"/>
    <n v="204000"/>
    <s v="Truck"/>
    <n v="510"/>
    <m/>
    <n v="2025"/>
    <s v="N/A"/>
    <s v="D (domestic)"/>
    <s v="added for 05/28/2025 on 06/02/2025"/>
  </r>
  <r>
    <s v="Watermelons"/>
    <x v="1"/>
    <s v="No"/>
    <s v="N/A"/>
    <s v="RED FLESH SEEDLESS MINIATURE"/>
    <x v="347"/>
    <s v="MEXICO CROSSINGS THROUGH NOGALES ARIZONA"/>
    <n v="992180"/>
    <s v="Truck"/>
    <m/>
    <m/>
    <n v="2024"/>
    <s v="N/A"/>
    <s v="I (import)"/>
    <m/>
  </r>
  <r>
    <s v="Watermelons"/>
    <x v="1"/>
    <s v="Yes"/>
    <s v="N/A"/>
    <s v="SEEDLESS"/>
    <x v="347"/>
    <s v="MEXICO CROSSINGS THROUGH NOGALES ARIZONA"/>
    <n v="112035"/>
    <s v="Truck"/>
    <m/>
    <m/>
    <n v="2024"/>
    <s v="N/A"/>
    <s v="I (import)"/>
    <m/>
  </r>
  <r>
    <s v="Watermelons"/>
    <x v="1"/>
    <s v="No"/>
    <s v="N/A"/>
    <s v="SEEDLESS"/>
    <x v="347"/>
    <s v="MEXICO CROSSINGS THROUGH NOGALES ARIZONA"/>
    <n v="7918582"/>
    <s v="Truck"/>
    <m/>
    <m/>
    <n v="2024"/>
    <s v="N/A"/>
    <s v="I (import)"/>
    <m/>
  </r>
  <r>
    <s v="Watermelons"/>
    <x v="1"/>
    <s v="No"/>
    <s v="N/A"/>
    <s v="N/A"/>
    <x v="347"/>
    <s v="MEXICO CROSSINGS THROUGH OTAY MESA CALIFORNIA"/>
    <n v="54782"/>
    <s v="Truck"/>
    <m/>
    <m/>
    <n v="2024"/>
    <s v="N/A"/>
    <s v="I (import)"/>
    <m/>
  </r>
  <r>
    <s v="Watermelons"/>
    <x v="1"/>
    <s v="No"/>
    <s v="N/A"/>
    <s v="SEEDLESS"/>
    <x v="347"/>
    <s v="MEXICO CROSSINGS THROUGH OTAY MESA CALIFORNIA"/>
    <n v="261397"/>
    <s v="Truck"/>
    <m/>
    <m/>
    <n v="2024"/>
    <s v="N/A"/>
    <s v="I (import)"/>
    <m/>
  </r>
  <r>
    <s v="Watermelons"/>
    <x v="1"/>
    <s v="Yes"/>
    <s v="N/A"/>
    <s v="RED FLESH SEEDLESS MINIATURE"/>
    <x v="347"/>
    <s v="MEXICO CROSSINGS THROUGH SAN LUIS ARIZONA"/>
    <n v="82016"/>
    <s v="Truck"/>
    <m/>
    <m/>
    <n v="2024"/>
    <s v="N/A"/>
    <s v="I (import)"/>
    <m/>
  </r>
  <r>
    <s v="Watermelons"/>
    <x v="1"/>
    <s v="No"/>
    <s v="N/A"/>
    <s v="N/A"/>
    <x v="347"/>
    <s v="MEXICO CROSSINGS THROUGH CALEXICO CALIFORNIA"/>
    <n v="161700"/>
    <s v="Truck"/>
    <m/>
    <m/>
    <n v="2024"/>
    <s v="N/A"/>
    <s v="I (import)"/>
    <m/>
  </r>
  <r>
    <s v="Watermelons"/>
    <x v="1"/>
    <s v="No"/>
    <s v="N/A"/>
    <s v="SEEDLESS"/>
    <x v="347"/>
    <s v="MEXICO CROSSINGS THROUGH CALEXICO CALIFORNIA"/>
    <n v="342650"/>
    <s v="Truck"/>
    <m/>
    <m/>
    <n v="2024"/>
    <s v="N/A"/>
    <s v="I (import)"/>
    <m/>
  </r>
  <r>
    <s v="Watermelons"/>
    <x v="1"/>
    <s v="No"/>
    <s v="N/A"/>
    <s v="N/A"/>
    <x v="347"/>
    <s v="MEXICO CROSSINGS THROUGH PHARR TEXAS"/>
    <n v="131644"/>
    <s v="Truck"/>
    <m/>
    <m/>
    <n v="2024"/>
    <s v="N/A"/>
    <s v="I (import)"/>
    <m/>
  </r>
  <r>
    <s v="Watermelons"/>
    <x v="1"/>
    <s v="No"/>
    <s v="N/A"/>
    <s v="SEEDLESS"/>
    <x v="347"/>
    <s v="MEXICO CROSSINGS THROUGH PHARR TEXAS"/>
    <n v="1321483"/>
    <s v="Truck"/>
    <m/>
    <m/>
    <n v="2024"/>
    <s v="N/A"/>
    <s v="I (import)"/>
    <m/>
  </r>
  <r>
    <s v="Watermelons"/>
    <x v="1"/>
    <s v="No"/>
    <s v="N/A"/>
    <s v="SEEDLESS"/>
    <x v="347"/>
    <s v="MEXICO CROSSINGS THROUGH PROGRESO TEXAS"/>
    <n v="553399"/>
    <s v="Truck"/>
    <m/>
    <m/>
    <n v="2024"/>
    <s v="N/A"/>
    <s v="I (import)"/>
    <m/>
  </r>
  <r>
    <s v="Watermelons"/>
    <x v="1"/>
    <s v="No"/>
    <s v="N/A"/>
    <s v="SEEDLESS"/>
    <x v="347"/>
    <s v="MEXICO CROSSINGS THROUGH RIO GRANDE CITY TEXAS"/>
    <n v="831600"/>
    <s v="Truck"/>
    <m/>
    <m/>
    <n v="2024"/>
    <s v="N/A"/>
    <s v="I (import)"/>
    <m/>
  </r>
  <r>
    <s v="Watermelons"/>
    <x v="0"/>
    <s v="No"/>
    <s v="N/A"/>
    <s v="N/A"/>
    <x v="347"/>
    <s v="IMPORTS THROUGH SAN JUAN PUERTO RICO"/>
    <n v="900"/>
    <s v="Boat"/>
    <m/>
    <m/>
    <n v="2024"/>
    <s v="N/A"/>
    <s v="I (import)"/>
    <m/>
  </r>
  <r>
    <s v="Watermelons"/>
    <x v="8"/>
    <s v="No"/>
    <s v="24 inch bins"/>
    <s v="RED FLESH SEEDED TYPE"/>
    <x v="347"/>
    <s v="FLORIDA"/>
    <n v="873600"/>
    <s v="Truck"/>
    <n v="2184"/>
    <m/>
    <n v="2025"/>
    <s v="N/A"/>
    <s v="D (domestic)"/>
    <m/>
  </r>
  <r>
    <s v="Watermelons"/>
    <x v="8"/>
    <s v="No"/>
    <s v="cartons"/>
    <s v="RED FLESH SEEDLESS MINIATURE"/>
    <x v="347"/>
    <s v="FLORIDA"/>
    <n v="65025"/>
    <s v="Truck"/>
    <n v="765"/>
    <m/>
    <n v="2025"/>
    <s v="N/A"/>
    <s v="D (domestic)"/>
    <m/>
  </r>
  <r>
    <s v="Watermelons"/>
    <x v="9"/>
    <s v="No"/>
    <s v="24 inch bins"/>
    <s v="RED FLESH SEEDED TYPE"/>
    <x v="347"/>
    <s v="LOWER RIO GRANDE VALLEY TEXAS"/>
    <n v="440000"/>
    <s v="Truck"/>
    <m/>
    <m/>
    <n v="2025"/>
    <s v="N/A"/>
    <s v="D (domestic)"/>
    <m/>
  </r>
  <r>
    <s v="Watermelons"/>
    <x v="9"/>
    <s v="No"/>
    <s v="24 inch bins"/>
    <s v="RED FLESH SEEDLESS TYPE"/>
    <x v="347"/>
    <s v="LOWER RIO GRANDE VALLEY TEXAS"/>
    <n v="3200000"/>
    <s v="Truck"/>
    <m/>
    <m/>
    <n v="2025"/>
    <s v="N/A"/>
    <s v="D (domestic)"/>
    <m/>
  </r>
  <r>
    <s v="Watermelons"/>
    <x v="8"/>
    <s v="No"/>
    <s v="24 inch bins"/>
    <s v="RED FLESH SEEDLESS TYPE"/>
    <x v="347"/>
    <s v="FLORIDA"/>
    <n v="8601600"/>
    <s v="Truck"/>
    <n v="21504"/>
    <m/>
    <n v="2025"/>
    <s v="N/A"/>
    <s v="D (domestic)"/>
    <m/>
  </r>
  <r>
    <s v="Watermelons"/>
    <x v="11"/>
    <s v="No"/>
    <s v="24 inch bins"/>
    <s v="RED FLESH SEEDLESS TYPE"/>
    <x v="348"/>
    <s v="SOUTH CAROLINA"/>
    <n v="68000"/>
    <s v="Truck"/>
    <n v="170"/>
    <m/>
    <n v="2025"/>
    <s v="N/A"/>
    <s v="D (domestic)"/>
    <s v="added for 05/27/2025 on 06/02/2025"/>
  </r>
  <r>
    <s v="Watermelons"/>
    <x v="9"/>
    <s v="No"/>
    <s v="24 inch bins"/>
    <s v="RED FLESH SEEDED TYPE"/>
    <x v="348"/>
    <s v="LOWER RIO GRANDE VALLEY TEXAS"/>
    <n v="560000"/>
    <s v="Truck"/>
    <m/>
    <m/>
    <n v="2025"/>
    <s v="N/A"/>
    <s v="D (domestic)"/>
    <m/>
  </r>
  <r>
    <s v="Watermelons"/>
    <x v="1"/>
    <s v="No"/>
    <s v="N/A"/>
    <s v="N/A"/>
    <x v="348"/>
    <s v="MEXICO CROSSINGS THROUGH NOGALES ARIZONA"/>
    <n v="8629755"/>
    <s v="Truck"/>
    <m/>
    <m/>
    <n v="2024"/>
    <s v="N/A"/>
    <s v="I (import)"/>
    <m/>
  </r>
  <r>
    <s v="Watermelons"/>
    <x v="9"/>
    <s v="No"/>
    <s v="24 inch bins"/>
    <s v="RED FLESH SEEDLESS TYPE"/>
    <x v="348"/>
    <s v="LOWER RIO GRANDE VALLEY TEXAS"/>
    <n v="3200000"/>
    <s v="Truck"/>
    <m/>
    <m/>
    <n v="2025"/>
    <s v="N/A"/>
    <s v="D (domestic)"/>
    <m/>
  </r>
  <r>
    <s v="Watermelons"/>
    <x v="1"/>
    <s v="Yes"/>
    <s v="N/A"/>
    <s v="RED FLESH SEEDLESS MINIATURE"/>
    <x v="348"/>
    <s v="MEXICO CROSSINGS THROUGH NOGALES ARIZONA"/>
    <n v="358813"/>
    <s v="Truck"/>
    <m/>
    <m/>
    <n v="2024"/>
    <s v="N/A"/>
    <s v="I (import)"/>
    <m/>
  </r>
  <r>
    <s v="Watermelons"/>
    <x v="8"/>
    <s v="No"/>
    <s v="24 inch bins"/>
    <s v="RED FLESH SEEDED TYPE"/>
    <x v="348"/>
    <s v="CENTRAL FLORIDA"/>
    <n v="1456000"/>
    <s v="Truck"/>
    <n v="3640"/>
    <m/>
    <n v="2025"/>
    <s v="N/A"/>
    <s v="D (domestic)"/>
    <m/>
  </r>
  <r>
    <s v="Watermelons"/>
    <x v="1"/>
    <s v="No"/>
    <s v="N/A"/>
    <s v="RED FLESH SEEDLESS MINIATURE"/>
    <x v="348"/>
    <s v="MEXICO CROSSINGS THROUGH NOGALES ARIZONA"/>
    <n v="1840982"/>
    <s v="Truck"/>
    <m/>
    <m/>
    <n v="2024"/>
    <s v="N/A"/>
    <s v="I (import)"/>
    <m/>
  </r>
  <r>
    <s v="Watermelons"/>
    <x v="8"/>
    <s v="No"/>
    <s v="cartons"/>
    <s v="RED FLESH SEEDLESS MINIATURE"/>
    <x v="348"/>
    <s v="CENTRAL FLORIDA"/>
    <n v="137275"/>
    <s v="Truck"/>
    <n v="1615"/>
    <m/>
    <n v="2025"/>
    <s v="N/A"/>
    <s v="D (domestic)"/>
    <m/>
  </r>
  <r>
    <s v="Watermelons"/>
    <x v="1"/>
    <s v="Yes"/>
    <s v="N/A"/>
    <s v="SEEDLESS"/>
    <x v="348"/>
    <s v="MEXICO CROSSINGS THROUGH NOGALES ARIZONA"/>
    <n v="341983"/>
    <s v="Truck"/>
    <m/>
    <m/>
    <n v="2024"/>
    <s v="N/A"/>
    <s v="I (import)"/>
    <m/>
  </r>
  <r>
    <s v="Watermelons"/>
    <x v="8"/>
    <s v="No"/>
    <s v="24 inch bins"/>
    <s v="RED FLESH SEEDLESS TYPE"/>
    <x v="348"/>
    <s v="CENTRAL FLORIDA"/>
    <n v="17315200"/>
    <s v="Truck"/>
    <n v="43288"/>
    <m/>
    <n v="2025"/>
    <s v="N/A"/>
    <s v="D (domestic)"/>
    <m/>
  </r>
  <r>
    <s v="Watermelons"/>
    <x v="1"/>
    <s v="No"/>
    <s v="N/A"/>
    <s v="SEEDLESS"/>
    <x v="348"/>
    <s v="MEXICO CROSSINGS THROUGH NOGALES ARIZONA"/>
    <n v="12805445"/>
    <s v="Truck"/>
    <m/>
    <m/>
    <n v="2024"/>
    <s v="N/A"/>
    <s v="I (import)"/>
    <m/>
  </r>
  <r>
    <s v="Watermelons"/>
    <x v="1"/>
    <s v="No"/>
    <s v="N/A"/>
    <s v="N/A"/>
    <x v="348"/>
    <s v="MEXICO CROSSINGS THROUGH OTAY MESA CALIFORNIA"/>
    <n v="3590"/>
    <s v="Truck"/>
    <m/>
    <m/>
    <n v="2024"/>
    <s v="N/A"/>
    <s v="I (import)"/>
    <m/>
  </r>
  <r>
    <s v="Watermelons"/>
    <x v="1"/>
    <s v="No"/>
    <s v="N/A"/>
    <s v="SEEDLESS"/>
    <x v="348"/>
    <s v="MEXICO CROSSINGS THROUGH OTAY MESA CALIFORNIA"/>
    <n v="560560"/>
    <s v="Truck"/>
    <m/>
    <m/>
    <n v="2024"/>
    <s v="N/A"/>
    <s v="I (import)"/>
    <m/>
  </r>
  <r>
    <s v="Watermelons"/>
    <x v="1"/>
    <s v="Yes"/>
    <s v="N/A"/>
    <s v="RED FLESH SEEDLESS MINIATURE"/>
    <x v="348"/>
    <s v="MEXICO CROSSINGS THROUGH SAN LUIS ARIZONA"/>
    <n v="130944"/>
    <s v="Truck"/>
    <m/>
    <m/>
    <n v="2024"/>
    <s v="N/A"/>
    <s v="I (import)"/>
    <m/>
  </r>
  <r>
    <s v="Watermelons"/>
    <x v="1"/>
    <s v="No"/>
    <s v="N/A"/>
    <s v="N/A"/>
    <x v="348"/>
    <s v="MEXICO CROSSINGS THROUGH CALEXICO CALIFORNIA"/>
    <n v="80080"/>
    <s v="Truck"/>
    <m/>
    <m/>
    <n v="2024"/>
    <s v="N/A"/>
    <s v="I (import)"/>
    <m/>
  </r>
  <r>
    <s v="Watermelons"/>
    <x v="1"/>
    <s v="No"/>
    <s v="N/A"/>
    <s v="SEEDLESS"/>
    <x v="348"/>
    <s v="MEXICO CROSSINGS THROUGH CALEXICO CALIFORNIA"/>
    <n v="192500"/>
    <s v="Truck"/>
    <m/>
    <m/>
    <n v="2024"/>
    <s v="N/A"/>
    <s v="I (import)"/>
    <m/>
  </r>
  <r>
    <s v="Watermelons"/>
    <x v="1"/>
    <s v="No"/>
    <s v="N/A"/>
    <s v="N/A"/>
    <x v="348"/>
    <s v="MEXICO CROSSINGS THROUGH PHARR TEXAS"/>
    <n v="84128"/>
    <s v="Truck"/>
    <m/>
    <m/>
    <n v="2024"/>
    <s v="N/A"/>
    <s v="I (import)"/>
    <m/>
  </r>
  <r>
    <s v="Watermelons"/>
    <x v="1"/>
    <s v="No"/>
    <s v="N/A"/>
    <s v="SEEDLESS"/>
    <x v="348"/>
    <s v="MEXICO CROSSINGS THROUGH PHARR TEXAS"/>
    <n v="1679040"/>
    <s v="Truck"/>
    <m/>
    <m/>
    <n v="2024"/>
    <s v="N/A"/>
    <s v="I (import)"/>
    <m/>
  </r>
  <r>
    <s v="Watermelons"/>
    <x v="1"/>
    <s v="No"/>
    <s v="N/A"/>
    <s v="SEEDLESS"/>
    <x v="348"/>
    <s v="MEXICO CROSSINGS THROUGH PROGRESO TEXAS"/>
    <n v="666149"/>
    <s v="Truck"/>
    <m/>
    <m/>
    <n v="2024"/>
    <s v="N/A"/>
    <s v="I (import)"/>
    <m/>
  </r>
  <r>
    <s v="Watermelons"/>
    <x v="1"/>
    <s v="No"/>
    <s v="N/A"/>
    <s v="N/A"/>
    <x v="348"/>
    <s v="MEXICO CROSSINGS THROUGH RIO GRANDE CITY TEXAS"/>
    <n v="139645"/>
    <s v="Truck"/>
    <m/>
    <m/>
    <n v="2024"/>
    <s v="N/A"/>
    <s v="I (import)"/>
    <m/>
  </r>
  <r>
    <s v="Watermelons"/>
    <x v="1"/>
    <s v="No"/>
    <s v="N/A"/>
    <s v="SEEDLESS"/>
    <x v="348"/>
    <s v="MEXICO CROSSINGS THROUGH RIO GRANDE CITY TEXAS"/>
    <n v="445456"/>
    <s v="Truck"/>
    <m/>
    <m/>
    <n v="2024"/>
    <s v="N/A"/>
    <s v="I (import)"/>
    <m/>
  </r>
  <r>
    <s v="Watermelons"/>
    <x v="1"/>
    <s v="No"/>
    <s v="N/A"/>
    <s v="N/A"/>
    <x v="348"/>
    <s v="MEXICO CROSSINGS THROUGH ROMA TEXAS"/>
    <n v="46904"/>
    <s v="Truck"/>
    <m/>
    <m/>
    <n v="2024"/>
    <s v="N/A"/>
    <s v="I (import)"/>
    <m/>
  </r>
  <r>
    <s v="Watermelons"/>
    <x v="0"/>
    <s v="No"/>
    <s v="N/A"/>
    <s v="N/A"/>
    <x v="348"/>
    <s v="IMPORTS THROUGH SAN JUAN PUERTO RICO"/>
    <n v="3203"/>
    <s v="Boat"/>
    <m/>
    <m/>
    <n v="2024"/>
    <s v="N/A"/>
    <s v="I (import)"/>
    <m/>
  </r>
  <r>
    <s v="Watermelons"/>
    <x v="8"/>
    <s v="No"/>
    <s v="24 inch bins"/>
    <s v="RED FLESH SEEDED TYPE"/>
    <x v="349"/>
    <s v="FLORIDA"/>
    <n v="560000"/>
    <s v="Truck"/>
    <n v="1400"/>
    <m/>
    <n v="2025"/>
    <s v="N/A"/>
    <s v="D (domestic)"/>
    <m/>
  </r>
  <r>
    <s v="Watermelons"/>
    <x v="9"/>
    <s v="No"/>
    <s v="24 inch bins"/>
    <s v="RED FLESH SEEDED TYPE"/>
    <x v="349"/>
    <s v="LOWER RIO GRANDE VALLEY TEXAS"/>
    <n v="1160000"/>
    <s v="Truck"/>
    <m/>
    <m/>
    <n v="2025"/>
    <s v="N/A"/>
    <s v="D (domestic)"/>
    <m/>
  </r>
  <r>
    <s v="Watermelons"/>
    <x v="8"/>
    <s v="No"/>
    <s v="24 inch bins"/>
    <s v="RED FLESH SEEDLESS MINIATURE"/>
    <x v="349"/>
    <s v="FLORIDA"/>
    <n v="374000"/>
    <s v="Truck"/>
    <n v="935"/>
    <m/>
    <n v="2025"/>
    <s v="N/A"/>
    <s v="D (domestic)"/>
    <m/>
  </r>
  <r>
    <s v="Watermelons"/>
    <x v="11"/>
    <s v="No"/>
    <s v="24 inch bins"/>
    <s v="RED FLESH SEEDLESS TYPE"/>
    <x v="349"/>
    <s v="SOUTH CAROLINA"/>
    <n v="204000"/>
    <s v="Truck"/>
    <n v="510"/>
    <m/>
    <n v="2025"/>
    <s v="N/A"/>
    <s v="D (domestic)"/>
    <s v="added for 05/26/2025 on 06/02/2025"/>
  </r>
  <r>
    <s v="Watermelons"/>
    <x v="8"/>
    <s v="No"/>
    <s v="24 inch bins"/>
    <s v="RED FLESH SEEDLESS TYPE"/>
    <x v="349"/>
    <s v="FLORIDA"/>
    <n v="8265600"/>
    <s v="Truck"/>
    <n v="20664"/>
    <m/>
    <n v="2025"/>
    <s v="N/A"/>
    <s v="D (domestic)"/>
    <m/>
  </r>
  <r>
    <s v="Watermelons"/>
    <x v="9"/>
    <s v="No"/>
    <s v="24 inch bins"/>
    <s v="RED FLESH SEEDLESS TYPE"/>
    <x v="349"/>
    <s v="LOWER RIO GRANDE VALLEY TEXAS"/>
    <n v="1760000"/>
    <s v="Truck"/>
    <m/>
    <m/>
    <n v="2025"/>
    <s v="N/A"/>
    <s v="D (domestic)"/>
    <m/>
  </r>
  <r>
    <s v="Watermelons"/>
    <x v="8"/>
    <s v="No"/>
    <s v="24 inch bins"/>
    <s v="RED FLESH SEEDLESS TYPE"/>
    <x v="350"/>
    <s v="FLORIDA"/>
    <n v="8041600"/>
    <s v="Truck"/>
    <n v="20104"/>
    <m/>
    <n v="2025"/>
    <s v="N/A"/>
    <s v="D (domestic)"/>
    <m/>
  </r>
  <r>
    <s v="Watermelons"/>
    <x v="11"/>
    <s v="No"/>
    <s v="24 inch bins"/>
    <s v="RED FLESH SEEDLESS TYPE"/>
    <x v="350"/>
    <s v="SOUTH CAROLINA"/>
    <n v="34000"/>
    <s v="Truck"/>
    <n v="85"/>
    <m/>
    <n v="2025"/>
    <s v="N/A"/>
    <s v="D (domestic)"/>
    <s v="added for 05/25/2025 on 06/02/2025"/>
  </r>
  <r>
    <s v="Watermelons"/>
    <x v="8"/>
    <s v="No"/>
    <s v="cartons"/>
    <s v="RED FLESH SEEDLESS MINIATURE"/>
    <x v="350"/>
    <s v="FLORIDA"/>
    <n v="115600"/>
    <s v="Truck"/>
    <n v="1360"/>
    <m/>
    <n v="2025"/>
    <s v="N/A"/>
    <s v="D (domestic)"/>
    <m/>
  </r>
  <r>
    <s v="Watermelons"/>
    <x v="9"/>
    <s v="No"/>
    <s v="24 inch bins"/>
    <s v="RED FLESH SEEDED TYPE"/>
    <x v="350"/>
    <s v="LOWER RIO GRANDE VALLEY TEXAS"/>
    <n v="200000"/>
    <s v="Truck"/>
    <m/>
    <m/>
    <n v="2025"/>
    <s v="N/A"/>
    <s v="D (domestic)"/>
    <m/>
  </r>
  <r>
    <s v="Watermelons"/>
    <x v="1"/>
    <s v="No"/>
    <s v="N/A"/>
    <s v="N/A"/>
    <x v="350"/>
    <s v="MEXICO CROSSINGS THROUGH PROGRESO TEXAS"/>
    <n v="40700"/>
    <s v="Truck"/>
    <m/>
    <m/>
    <n v="2024"/>
    <s v="N/A"/>
    <s v="I (import)"/>
    <m/>
  </r>
  <r>
    <s v="Watermelons"/>
    <x v="9"/>
    <s v="No"/>
    <s v="24 inch bins"/>
    <s v="RED FLESH SEEDLESS TYPE"/>
    <x v="350"/>
    <s v="LOWER RIO GRANDE VALLEY TEXAS"/>
    <n v="2360000"/>
    <s v="Truck"/>
    <m/>
    <m/>
    <n v="2025"/>
    <s v="N/A"/>
    <s v="D (domestic)"/>
    <m/>
  </r>
  <r>
    <s v="Watermelons"/>
    <x v="8"/>
    <s v="No"/>
    <s v="24 inch bins"/>
    <s v="RED FLESH SEEDED TYPE"/>
    <x v="350"/>
    <s v="FLORIDA"/>
    <n v="515200"/>
    <s v="Truck"/>
    <n v="1288"/>
    <m/>
    <n v="2025"/>
    <s v="N/A"/>
    <s v="D (domestic)"/>
    <m/>
  </r>
  <r>
    <s v="Watermelons"/>
    <x v="9"/>
    <s v="No"/>
    <s v="24 inch bins"/>
    <s v="RED FLESH SEEDED TYPE"/>
    <x v="351"/>
    <s v="LOWER RIO GRANDE VALLEY TEXAS"/>
    <n v="280000"/>
    <s v="Truck"/>
    <m/>
    <m/>
    <n v="2025"/>
    <s v="N/A"/>
    <s v="D (domestic)"/>
    <m/>
  </r>
  <r>
    <s v="Watermelons"/>
    <x v="8"/>
    <s v="No"/>
    <s v="24 inch bins"/>
    <s v="RED FLESH SEEDED TYPE"/>
    <x v="351"/>
    <s v="FLORIDA"/>
    <n v="627200"/>
    <s v="Truck"/>
    <n v="1568"/>
    <m/>
    <n v="2025"/>
    <s v="N/A"/>
    <s v="D (domestic)"/>
    <m/>
  </r>
  <r>
    <s v="Watermelons"/>
    <x v="9"/>
    <s v="No"/>
    <s v="24 inch bins"/>
    <s v="RED FLESH SEEDLESS TYPE"/>
    <x v="351"/>
    <s v="LOWER RIO GRANDE VALLEY TEXAS"/>
    <n v="2840000"/>
    <s v="Truck"/>
    <m/>
    <m/>
    <n v="2025"/>
    <s v="N/A"/>
    <s v="D (domestic)"/>
    <m/>
  </r>
  <r>
    <s v="Watermelons"/>
    <x v="8"/>
    <s v="No"/>
    <s v="24 inch bins"/>
    <s v="RED FLESH SEEDLESS TYPE"/>
    <x v="351"/>
    <s v="FLORIDA"/>
    <n v="11804800"/>
    <s v="Truck"/>
    <n v="29512"/>
    <m/>
    <n v="2025"/>
    <s v="N/A"/>
    <s v="D (domestic)"/>
    <m/>
  </r>
  <r>
    <s v="Watermelons"/>
    <x v="8"/>
    <s v="No"/>
    <s v="cartons"/>
    <s v="RED FLESH SEEDLESS MINIATURE"/>
    <x v="351"/>
    <s v="FLORIDA"/>
    <n v="122825"/>
    <s v="Truck"/>
    <n v="1445"/>
    <m/>
    <n v="2025"/>
    <s v="N/A"/>
    <s v="D (domestic)"/>
    <m/>
  </r>
  <r>
    <s v="Watermelons"/>
    <x v="9"/>
    <s v="No"/>
    <s v="24 inch bins"/>
    <s v="RED FLESH SEEDED TYPE"/>
    <x v="352"/>
    <s v="LOWER RIO GRANDE VALLEY TEXAS"/>
    <n v="440000"/>
    <s v="Truck"/>
    <m/>
    <m/>
    <n v="2025"/>
    <s v="N/A"/>
    <s v="D (domestic)"/>
    <m/>
  </r>
  <r>
    <s v="Watermelons"/>
    <x v="8"/>
    <s v="No"/>
    <s v="24 inch bins"/>
    <s v="RED FLESH SEEDED TYPE"/>
    <x v="352"/>
    <s v="FLORIDA"/>
    <n v="828800"/>
    <s v="Truck"/>
    <n v="2072"/>
    <m/>
    <n v="2025"/>
    <s v="N/A"/>
    <s v="D (domestic)"/>
    <m/>
  </r>
  <r>
    <s v="Watermelons"/>
    <x v="9"/>
    <s v="No"/>
    <s v="24 inch bins"/>
    <s v="RED FLESH SEEDLESS TYPE"/>
    <x v="352"/>
    <s v="LOWER RIO GRANDE VALLEY TEXAS"/>
    <n v="2720000"/>
    <s v="Truck"/>
    <m/>
    <m/>
    <n v="2025"/>
    <s v="N/A"/>
    <s v="D (domestic)"/>
    <m/>
  </r>
  <r>
    <s v="Watermelons"/>
    <x v="8"/>
    <s v="No"/>
    <s v="24 inch bins"/>
    <s v="RED FLESH SEEDLESS TYPE"/>
    <x v="352"/>
    <s v="FLORIDA"/>
    <n v="13081600"/>
    <s v="Truck"/>
    <n v="32704"/>
    <m/>
    <n v="2025"/>
    <s v="N/A"/>
    <s v="D (domestic)"/>
    <m/>
  </r>
  <r>
    <s v="Watermelons"/>
    <x v="8"/>
    <s v="No"/>
    <s v="cartons"/>
    <s v="RED FLESH SEEDLESS MINIATURE"/>
    <x v="352"/>
    <s v="FLORIDA"/>
    <n v="115600"/>
    <s v="Truck"/>
    <n v="1360"/>
    <m/>
    <n v="2025"/>
    <s v="N/A"/>
    <s v="D (domestic)"/>
    <m/>
  </r>
  <r>
    <s v="Watermelons"/>
    <x v="7"/>
    <s v="No"/>
    <s v="N/A"/>
    <s v="SEEDLESS"/>
    <x v="352"/>
    <s v="IMPORTS THROUGH FREEPORT TEXAS"/>
    <n v="687357"/>
    <s v="Boat"/>
    <m/>
    <m/>
    <n v="2024"/>
    <s v="N/A"/>
    <s v="I (import)"/>
    <m/>
  </r>
  <r>
    <s v="Watermelons"/>
    <x v="7"/>
    <s v="No"/>
    <s v="N/A"/>
    <s v="SEEDLESS"/>
    <x v="352"/>
    <s v="IMPORTS THROUGH LOS ANGELES-LONG BEACH CALIFORNIA"/>
    <n v="130086"/>
    <s v="Boat"/>
    <m/>
    <m/>
    <n v="2024"/>
    <s v="N/A"/>
    <s v="I (import)"/>
    <m/>
  </r>
  <r>
    <s v="Watermelons"/>
    <x v="0"/>
    <s v="No"/>
    <s v="N/A"/>
    <s v="N/A"/>
    <x v="352"/>
    <s v="IMPORTS THROUGH SAN JUAN PUERTO RICO"/>
    <n v="1219"/>
    <s v="Boat"/>
    <m/>
    <m/>
    <n v="2024"/>
    <s v="N/A"/>
    <s v="I (import)"/>
    <m/>
  </r>
  <r>
    <s v="Watermelons"/>
    <x v="3"/>
    <s v="No"/>
    <s v="N/A"/>
    <s v="SEEDLESS"/>
    <x v="352"/>
    <s v="IMPORTS THROUGH SOUTH FLORIDA/TAMPA"/>
    <n v="38610"/>
    <s v="Boat"/>
    <m/>
    <m/>
    <n v="2024"/>
    <s v="N/A"/>
    <s v="I (import)"/>
    <m/>
  </r>
  <r>
    <s v="Watermelons"/>
    <x v="1"/>
    <s v="No"/>
    <s v="N/A"/>
    <s v="N/A"/>
    <x v="352"/>
    <s v="MEXICO CROSSINGS THROUGH NOGALES ARIZONA"/>
    <n v="5097629"/>
    <s v="Truck"/>
    <m/>
    <m/>
    <n v="2024"/>
    <s v="N/A"/>
    <s v="I (import)"/>
    <m/>
  </r>
  <r>
    <s v="Watermelons"/>
    <x v="1"/>
    <s v="Yes"/>
    <s v="N/A"/>
    <s v="RED FLESH SEEDLESS MINIATURE"/>
    <x v="352"/>
    <s v="MEXICO CROSSINGS THROUGH NOGALES ARIZONA"/>
    <n v="250479"/>
    <s v="Truck"/>
    <m/>
    <m/>
    <n v="2024"/>
    <s v="N/A"/>
    <s v="I (import)"/>
    <m/>
  </r>
  <r>
    <s v="Watermelons"/>
    <x v="1"/>
    <s v="No"/>
    <s v="N/A"/>
    <s v="RED FLESH SEEDLESS MINIATURE"/>
    <x v="352"/>
    <s v="MEXICO CROSSINGS THROUGH NOGALES ARIZONA"/>
    <n v="1113884"/>
    <s v="Truck"/>
    <m/>
    <m/>
    <n v="2024"/>
    <s v="N/A"/>
    <s v="I (import)"/>
    <m/>
  </r>
  <r>
    <s v="Watermelons"/>
    <x v="1"/>
    <s v="Yes"/>
    <s v="N/A"/>
    <s v="SEEDLESS"/>
    <x v="352"/>
    <s v="MEXICO CROSSINGS THROUGH NOGALES ARIZONA"/>
    <n v="135309"/>
    <s v="Truck"/>
    <m/>
    <m/>
    <n v="2024"/>
    <s v="N/A"/>
    <s v="I (import)"/>
    <m/>
  </r>
  <r>
    <s v="Watermelons"/>
    <x v="1"/>
    <s v="No"/>
    <s v="N/A"/>
    <s v="SEEDLESS"/>
    <x v="352"/>
    <s v="MEXICO CROSSINGS THROUGH NOGALES ARIZONA"/>
    <n v="7892863"/>
    <s v="Truck"/>
    <m/>
    <m/>
    <n v="2024"/>
    <s v="N/A"/>
    <s v="I (import)"/>
    <m/>
  </r>
  <r>
    <s v="Watermelons"/>
    <x v="1"/>
    <s v="No"/>
    <s v="N/A"/>
    <s v="N/A"/>
    <x v="352"/>
    <s v="MEXICO CROSSINGS THROUGH OTAY MESA CALIFORNIA"/>
    <n v="28585"/>
    <s v="Truck"/>
    <m/>
    <m/>
    <n v="2024"/>
    <s v="N/A"/>
    <s v="I (import)"/>
    <m/>
  </r>
  <r>
    <s v="Watermelons"/>
    <x v="1"/>
    <s v="No"/>
    <s v="N/A"/>
    <s v="SEEDLESS"/>
    <x v="352"/>
    <s v="MEXICO CROSSINGS THROUGH OTAY MESA CALIFORNIA"/>
    <n v="542969"/>
    <s v="Truck"/>
    <m/>
    <m/>
    <n v="2024"/>
    <s v="N/A"/>
    <s v="I (import)"/>
    <m/>
  </r>
  <r>
    <s v="Watermelons"/>
    <x v="1"/>
    <s v="Yes"/>
    <s v="N/A"/>
    <s v="RED FLESH SEEDLESS MINIATURE"/>
    <x v="352"/>
    <s v="MEXICO CROSSINGS THROUGH SAN LUIS ARIZONA"/>
    <n v="183040"/>
    <s v="Truck"/>
    <m/>
    <m/>
    <n v="2024"/>
    <s v="N/A"/>
    <s v="I (import)"/>
    <m/>
  </r>
  <r>
    <s v="Watermelons"/>
    <x v="1"/>
    <s v="No"/>
    <s v="N/A"/>
    <s v="N/A"/>
    <x v="352"/>
    <s v="MEXICO CROSSINGS THROUGH CALEXICO CALIFORNIA"/>
    <n v="40040"/>
    <s v="Truck"/>
    <m/>
    <m/>
    <n v="2024"/>
    <s v="N/A"/>
    <s v="I (import)"/>
    <m/>
  </r>
  <r>
    <s v="Watermelons"/>
    <x v="1"/>
    <s v="No"/>
    <s v="N/A"/>
    <s v="N/A"/>
    <x v="352"/>
    <s v="MEXICO CROSSINGS THROUGH PHARR TEXAS"/>
    <n v="192742"/>
    <s v="Truck"/>
    <m/>
    <m/>
    <n v="2024"/>
    <s v="N/A"/>
    <s v="I (import)"/>
    <m/>
  </r>
  <r>
    <s v="Watermelons"/>
    <x v="1"/>
    <s v="No"/>
    <s v="N/A"/>
    <s v="SEEDLESS"/>
    <x v="352"/>
    <s v="MEXICO CROSSINGS THROUGH PHARR TEXAS"/>
    <n v="95678"/>
    <s v="Truck"/>
    <m/>
    <m/>
    <n v="2024"/>
    <s v="N/A"/>
    <s v="I (import)"/>
    <m/>
  </r>
  <r>
    <s v="Watermelons"/>
    <x v="1"/>
    <s v="No"/>
    <s v="N/A"/>
    <s v="N/A"/>
    <x v="353"/>
    <s v="MEXICO CROSSINGS THROUGH NOGALES ARIZONA"/>
    <n v="4703814"/>
    <s v="Truck"/>
    <m/>
    <m/>
    <n v="2024"/>
    <s v="N/A"/>
    <s v="I (import)"/>
    <m/>
  </r>
  <r>
    <s v="Watermelons"/>
    <x v="8"/>
    <s v="No"/>
    <s v="24 inch bins"/>
    <s v="RED FLESH SEEDED TYPE"/>
    <x v="353"/>
    <s v="CENTRAL FLORIDA"/>
    <n v="1321600"/>
    <s v="Truck"/>
    <n v="3304"/>
    <m/>
    <n v="2025"/>
    <s v="N/A"/>
    <s v="D (domestic)"/>
    <m/>
  </r>
  <r>
    <s v="Watermelons"/>
    <x v="1"/>
    <s v="Yes"/>
    <s v="N/A"/>
    <s v="RED FLESH SEEDLESS MINIATURE"/>
    <x v="353"/>
    <s v="MEXICO CROSSINGS THROUGH NOGALES ARIZONA"/>
    <n v="69388"/>
    <s v="Truck"/>
    <m/>
    <m/>
    <n v="2024"/>
    <s v="N/A"/>
    <s v="I (import)"/>
    <m/>
  </r>
  <r>
    <s v="Watermelons"/>
    <x v="8"/>
    <s v="No"/>
    <s v="cartons"/>
    <s v="RED FLESH SEEDLESS MINIATURE"/>
    <x v="353"/>
    <s v="CENTRAL FLORIDA"/>
    <n v="93925"/>
    <s v="Truck"/>
    <n v="1105"/>
    <m/>
    <n v="2025"/>
    <s v="N/A"/>
    <s v="D (domestic)"/>
    <m/>
  </r>
  <r>
    <s v="Watermelons"/>
    <x v="1"/>
    <s v="No"/>
    <s v="N/A"/>
    <s v="RED FLESH SEEDLESS MINIATURE"/>
    <x v="353"/>
    <s v="MEXICO CROSSINGS THROUGH NOGALES ARIZONA"/>
    <n v="1091323"/>
    <s v="Truck"/>
    <m/>
    <m/>
    <n v="2024"/>
    <s v="N/A"/>
    <s v="I (import)"/>
    <m/>
  </r>
  <r>
    <s v="Watermelons"/>
    <x v="9"/>
    <s v="No"/>
    <s v="24 inch bins"/>
    <s v="RED FLESH SEEDED TYPE"/>
    <x v="353"/>
    <s v="LOWER RIO GRANDE VALLEY TEXAS"/>
    <n v="400000"/>
    <s v="Truck"/>
    <m/>
    <m/>
    <n v="2025"/>
    <s v="N/A"/>
    <s v="D (domestic)"/>
    <m/>
  </r>
  <r>
    <s v="Watermelons"/>
    <x v="1"/>
    <s v="Yes"/>
    <s v="N/A"/>
    <s v="SEEDLESS"/>
    <x v="353"/>
    <s v="MEXICO CROSSINGS THROUGH NOGALES ARIZONA"/>
    <n v="442356"/>
    <s v="Truck"/>
    <m/>
    <m/>
    <n v="2024"/>
    <s v="N/A"/>
    <s v="I (import)"/>
    <m/>
  </r>
  <r>
    <s v="Watermelons"/>
    <x v="9"/>
    <s v="No"/>
    <s v="24 inch bins"/>
    <s v="RED FLESH SEEDLESS TYPE"/>
    <x v="353"/>
    <s v="LOWER RIO GRANDE VALLEY TEXAS"/>
    <n v="3640000"/>
    <s v="Truck"/>
    <m/>
    <m/>
    <n v="2025"/>
    <s v="N/A"/>
    <s v="D (domestic)"/>
    <m/>
  </r>
  <r>
    <s v="Watermelons"/>
    <x v="1"/>
    <s v="No"/>
    <s v="N/A"/>
    <s v="SEEDLESS"/>
    <x v="353"/>
    <s v="MEXICO CROSSINGS THROUGH NOGALES ARIZONA"/>
    <n v="7753984"/>
    <s v="Truck"/>
    <m/>
    <m/>
    <n v="2024"/>
    <s v="N/A"/>
    <s v="I (import)"/>
    <m/>
  </r>
  <r>
    <s v="Watermelons"/>
    <x v="1"/>
    <s v="No"/>
    <s v="N/A"/>
    <s v="N/A"/>
    <x v="353"/>
    <s v="MEXICO CROSSINGS THROUGH OTAY MESA CALIFORNIA"/>
    <n v="169653"/>
    <s v="Truck"/>
    <m/>
    <m/>
    <n v="2024"/>
    <s v="N/A"/>
    <s v="I (import)"/>
    <m/>
  </r>
  <r>
    <s v="Watermelons"/>
    <x v="1"/>
    <s v="No"/>
    <s v="N/A"/>
    <s v="SEEDLESS"/>
    <x v="353"/>
    <s v="MEXICO CROSSINGS THROUGH OTAY MESA CALIFORNIA"/>
    <n v="272624"/>
    <s v="Truck"/>
    <m/>
    <m/>
    <n v="2024"/>
    <s v="N/A"/>
    <s v="I (import)"/>
    <m/>
  </r>
  <r>
    <s v="Watermelons"/>
    <x v="1"/>
    <s v="No"/>
    <s v="N/A"/>
    <s v="N/A"/>
    <x v="353"/>
    <s v="MEXICO CROSSINGS THROUGH PHARR TEXAS"/>
    <n v="77955"/>
    <s v="Truck"/>
    <m/>
    <m/>
    <n v="2024"/>
    <s v="N/A"/>
    <s v="I (import)"/>
    <m/>
  </r>
  <r>
    <s v="Watermelons"/>
    <x v="1"/>
    <s v="No"/>
    <s v="N/A"/>
    <s v="RED FLESH SEEDLESS MINIATURE"/>
    <x v="353"/>
    <s v="MEXICO CROSSINGS THROUGH PHARR TEXAS"/>
    <n v="67676"/>
    <s v="Truck"/>
    <m/>
    <m/>
    <n v="2024"/>
    <s v="N/A"/>
    <s v="I (import)"/>
    <m/>
  </r>
  <r>
    <s v="Watermelons"/>
    <x v="1"/>
    <s v="No"/>
    <s v="N/A"/>
    <s v="SEEDLESS"/>
    <x v="353"/>
    <s v="MEXICO CROSSINGS THROUGH PHARR TEXAS"/>
    <n v="185053"/>
    <s v="Truck"/>
    <m/>
    <m/>
    <n v="2024"/>
    <s v="N/A"/>
    <s v="I (import)"/>
    <m/>
  </r>
  <r>
    <s v="Watermelons"/>
    <x v="1"/>
    <s v="No"/>
    <s v="N/A"/>
    <s v="N/A"/>
    <x v="353"/>
    <s v="MEXICO CROSSINGS THROUGH PROGRESO TEXAS"/>
    <n v="123926"/>
    <s v="Truck"/>
    <m/>
    <m/>
    <n v="2024"/>
    <s v="N/A"/>
    <s v="I (import)"/>
    <m/>
  </r>
  <r>
    <s v="Watermelons"/>
    <x v="7"/>
    <s v="No"/>
    <s v="N/A"/>
    <s v="SEEDLESS"/>
    <x v="353"/>
    <s v="IMPORTS THROUGH SOUTH FLORIDA/TAMPA"/>
    <n v="173448"/>
    <s v="Boat"/>
    <m/>
    <m/>
    <n v="2024"/>
    <s v="N/A"/>
    <s v="I (import)"/>
    <m/>
  </r>
  <r>
    <s v="Watermelons"/>
    <x v="3"/>
    <s v="No"/>
    <s v="N/A"/>
    <s v="SEEDLESS"/>
    <x v="353"/>
    <s v="IMPORTS THROUGH WILMINGTON DELAWARE"/>
    <n v="343200"/>
    <s v="Boat"/>
    <m/>
    <m/>
    <n v="2024"/>
    <s v="N/A"/>
    <s v="I (import)"/>
    <m/>
  </r>
  <r>
    <s v="Watermelons"/>
    <x v="8"/>
    <s v="No"/>
    <s v="24 inch bins"/>
    <s v="RED FLESH SEEDLESS TYPE"/>
    <x v="353"/>
    <s v="CENTRAL FLORIDA"/>
    <n v="16060800"/>
    <s v="Truck"/>
    <n v="40152"/>
    <m/>
    <n v="2025"/>
    <s v="N/A"/>
    <s v="D (domestic)"/>
    <m/>
  </r>
  <r>
    <s v="Watermelons"/>
    <x v="7"/>
    <s v="No"/>
    <s v="N/A"/>
    <s v="N/A"/>
    <x v="354"/>
    <s v="IMPORTS THROUGH PHILADELPHIA-CAMDEN PENNSYLVANIA-NEW JERSEY"/>
    <n v="1356505"/>
    <s v="Boat"/>
    <m/>
    <m/>
    <n v="2024"/>
    <s v="N/A"/>
    <s v="I (import)"/>
    <m/>
  </r>
  <r>
    <s v="Watermelons"/>
    <x v="9"/>
    <s v="No"/>
    <s v="24 inch bins"/>
    <s v="RED FLESH SEEDED TYPE"/>
    <x v="354"/>
    <s v="LOWER RIO GRANDE VALLEY TEXAS"/>
    <n v="280000"/>
    <s v="Truck"/>
    <m/>
    <m/>
    <n v="2025"/>
    <s v="N/A"/>
    <s v="D (domestic)"/>
    <m/>
  </r>
  <r>
    <s v="Watermelons"/>
    <x v="0"/>
    <s v="No"/>
    <s v="N/A"/>
    <s v="N/A"/>
    <x v="354"/>
    <s v="IMPORTS THROUGH SAN JUAN PUERTO RICO"/>
    <n v="2158"/>
    <s v="Boat"/>
    <m/>
    <m/>
    <n v="2024"/>
    <s v="N/A"/>
    <s v="I (import)"/>
    <m/>
  </r>
  <r>
    <s v="Watermelons"/>
    <x v="9"/>
    <s v="No"/>
    <s v="24 inch bins"/>
    <s v="RED FLESH SEEDLESS TYPE"/>
    <x v="354"/>
    <s v="LOWER RIO GRANDE VALLEY TEXAS"/>
    <n v="3480000"/>
    <s v="Truck"/>
    <m/>
    <m/>
    <n v="2025"/>
    <s v="N/A"/>
    <s v="D (domestic)"/>
    <m/>
  </r>
  <r>
    <s v="Watermelons"/>
    <x v="3"/>
    <s v="No"/>
    <s v="N/A"/>
    <s v="SEEDLESS"/>
    <x v="354"/>
    <s v="IMPORTS THROUGH SOUTH FLORIDA/TAMPA"/>
    <n v="584382"/>
    <s v="Boat"/>
    <m/>
    <m/>
    <n v="2024"/>
    <s v="N/A"/>
    <s v="I (import)"/>
    <m/>
  </r>
  <r>
    <s v="Watermelons"/>
    <x v="8"/>
    <s v="No"/>
    <s v="24 inch bins"/>
    <s v="RED FLESH SEEDED TYPE"/>
    <x v="354"/>
    <s v="CENTRAL FLORIDA"/>
    <n v="1792000"/>
    <s v="Truck"/>
    <n v="4480"/>
    <m/>
    <n v="2025"/>
    <s v="N/A"/>
    <s v="D (domestic)"/>
    <m/>
  </r>
  <r>
    <s v="Watermelons"/>
    <x v="1"/>
    <s v="No"/>
    <s v="N/A"/>
    <s v="N/A"/>
    <x v="354"/>
    <s v="MEXICO CROSSINGS THROUGH NOGALES ARIZONA"/>
    <n v="6742285"/>
    <s v="Truck"/>
    <m/>
    <m/>
    <n v="2024"/>
    <s v="N/A"/>
    <s v="I (import)"/>
    <m/>
  </r>
  <r>
    <s v="Watermelons"/>
    <x v="8"/>
    <s v="No"/>
    <s v="cartons"/>
    <s v="RED FLESH SEEDLESS MINIATURE"/>
    <x v="354"/>
    <s v="CENTRAL FLORIDA"/>
    <n v="115600"/>
    <s v="Truck"/>
    <n v="1360"/>
    <m/>
    <n v="2025"/>
    <s v="N/A"/>
    <s v="D (domestic)"/>
    <m/>
  </r>
  <r>
    <s v="Watermelons"/>
    <x v="1"/>
    <s v="Yes"/>
    <s v="N/A"/>
    <s v="RED FLESH SEEDLESS MINIATURE"/>
    <x v="354"/>
    <s v="MEXICO CROSSINGS THROUGH NOGALES ARIZONA"/>
    <n v="159676"/>
    <s v="Truck"/>
    <m/>
    <m/>
    <n v="2024"/>
    <s v="N/A"/>
    <s v="I (import)"/>
    <m/>
  </r>
  <r>
    <s v="Watermelons"/>
    <x v="8"/>
    <s v="No"/>
    <s v="24 inch bins"/>
    <s v="RED FLESH SEEDLESS TYPE"/>
    <x v="354"/>
    <s v="CENTRAL FLORIDA"/>
    <n v="17068800"/>
    <s v="Truck"/>
    <n v="42672"/>
    <m/>
    <n v="2025"/>
    <s v="N/A"/>
    <s v="D (domestic)"/>
    <m/>
  </r>
  <r>
    <s v="Watermelons"/>
    <x v="1"/>
    <s v="No"/>
    <s v="N/A"/>
    <s v="RED FLESH SEEDLESS MINIATURE"/>
    <x v="354"/>
    <s v="MEXICO CROSSINGS THROUGH NOGALES ARIZONA"/>
    <n v="1249411"/>
    <s v="Truck"/>
    <m/>
    <m/>
    <n v="2024"/>
    <s v="N/A"/>
    <s v="I (import)"/>
    <m/>
  </r>
  <r>
    <s v="Watermelons"/>
    <x v="1"/>
    <s v="Yes"/>
    <s v="N/A"/>
    <s v="SEEDLESS"/>
    <x v="354"/>
    <s v="MEXICO CROSSINGS THROUGH NOGALES ARIZONA"/>
    <n v="445939"/>
    <s v="Truck"/>
    <m/>
    <m/>
    <n v="2024"/>
    <s v="N/A"/>
    <s v="I (import)"/>
    <m/>
  </r>
  <r>
    <s v="Watermelons"/>
    <x v="1"/>
    <s v="No"/>
    <s v="N/A"/>
    <s v="SEEDLESS"/>
    <x v="354"/>
    <s v="MEXICO CROSSINGS THROUGH NOGALES ARIZONA"/>
    <n v="11514217"/>
    <s v="Truck"/>
    <m/>
    <m/>
    <n v="2024"/>
    <s v="N/A"/>
    <s v="I (import)"/>
    <m/>
  </r>
  <r>
    <s v="Watermelons"/>
    <x v="1"/>
    <s v="No"/>
    <s v="N/A"/>
    <s v="N/A"/>
    <x v="354"/>
    <s v="MEXICO CROSSINGS THROUGH OTAY MESA CALIFORNIA"/>
    <n v="80848"/>
    <s v="Truck"/>
    <m/>
    <m/>
    <n v="2024"/>
    <s v="N/A"/>
    <s v="I (import)"/>
    <m/>
  </r>
  <r>
    <s v="Watermelons"/>
    <x v="1"/>
    <s v="No"/>
    <s v="N/A"/>
    <s v="SEEDLESS"/>
    <x v="354"/>
    <s v="MEXICO CROSSINGS THROUGH OTAY MESA CALIFORNIA"/>
    <n v="228351"/>
    <s v="Truck"/>
    <m/>
    <m/>
    <n v="2024"/>
    <s v="N/A"/>
    <s v="I (import)"/>
    <m/>
  </r>
  <r>
    <s v="Watermelons"/>
    <x v="1"/>
    <s v="No"/>
    <s v="N/A"/>
    <s v="N/A"/>
    <x v="354"/>
    <s v="MEXICO CROSSINGS THROUGH EL PASO TEXAS"/>
    <n v="21450"/>
    <s v="Truck"/>
    <m/>
    <m/>
    <n v="2024"/>
    <s v="N/A"/>
    <s v="I (import)"/>
    <m/>
  </r>
  <r>
    <s v="Watermelons"/>
    <x v="1"/>
    <s v="No"/>
    <s v="N/A"/>
    <s v="N/A"/>
    <x v="354"/>
    <s v="MEXICO CROSSINGS THROUGH PHARR TEXAS"/>
    <n v="100531"/>
    <s v="Truck"/>
    <m/>
    <m/>
    <n v="2024"/>
    <s v="N/A"/>
    <s v="I (import)"/>
    <m/>
  </r>
  <r>
    <s v="Watermelons"/>
    <x v="1"/>
    <s v="No"/>
    <s v="N/A"/>
    <s v="SEEDLESS"/>
    <x v="354"/>
    <s v="MEXICO CROSSINGS THROUGH PHARR TEXAS"/>
    <n v="2086902"/>
    <s v="Truck"/>
    <m/>
    <m/>
    <n v="2024"/>
    <s v="N/A"/>
    <s v="I (import)"/>
    <m/>
  </r>
  <r>
    <s v="Watermelons"/>
    <x v="1"/>
    <s v="No"/>
    <s v="N/A"/>
    <s v="N/A"/>
    <x v="354"/>
    <s v="MEXICO CROSSINGS THROUGH PRESIDIO TEXAS"/>
    <n v="42900"/>
    <s v="Truck"/>
    <m/>
    <m/>
    <n v="2024"/>
    <s v="N/A"/>
    <s v="I (import)"/>
    <m/>
  </r>
  <r>
    <s v="Watermelons"/>
    <x v="1"/>
    <s v="No"/>
    <s v="N/A"/>
    <s v="N/A"/>
    <x v="354"/>
    <s v="MEXICO CROSSINGS THROUGH PROGRESO TEXAS"/>
    <n v="149446"/>
    <s v="Truck"/>
    <m/>
    <m/>
    <n v="2024"/>
    <s v="N/A"/>
    <s v="I (import)"/>
    <m/>
  </r>
  <r>
    <s v="Watermelons"/>
    <x v="1"/>
    <s v="No"/>
    <s v="N/A"/>
    <s v="SEEDLESS"/>
    <x v="354"/>
    <s v="MEXICO CROSSINGS THROUGH PROGRESO TEXAS"/>
    <n v="1398155"/>
    <s v="Truck"/>
    <m/>
    <m/>
    <n v="2024"/>
    <s v="N/A"/>
    <s v="I (import)"/>
    <m/>
  </r>
  <r>
    <s v="Watermelons"/>
    <x v="1"/>
    <s v="No"/>
    <s v="N/A"/>
    <s v="SEEDLESS"/>
    <x v="354"/>
    <s v="MEXICO CROSSINGS THROUGH RIO GRANDE CITY TEXAS"/>
    <n v="1426436"/>
    <s v="Truck"/>
    <m/>
    <m/>
    <n v="2024"/>
    <s v="N/A"/>
    <s v="I (import)"/>
    <m/>
  </r>
  <r>
    <s v="Watermelons"/>
    <x v="1"/>
    <s v="No"/>
    <s v="N/A"/>
    <s v="SEEDLESS"/>
    <x v="354"/>
    <s v="MEXICO CROSSINGS THROUGH SANTA TERESA NEW MEXICO"/>
    <n v="38016"/>
    <s v="Truck"/>
    <m/>
    <m/>
    <n v="2024"/>
    <s v="N/A"/>
    <s v="I (import)"/>
    <m/>
  </r>
  <r>
    <s v="Watermelons"/>
    <x v="8"/>
    <s v="No"/>
    <s v="24 inch bins"/>
    <s v="RED FLESH SEEDED TYPE"/>
    <x v="355"/>
    <s v="CENTRAL FLORIDA"/>
    <n v="1456000"/>
    <s v="Truck"/>
    <n v="3640"/>
    <m/>
    <n v="2025"/>
    <s v="N/A"/>
    <s v="D (domestic)"/>
    <m/>
  </r>
  <r>
    <s v="Watermelons"/>
    <x v="9"/>
    <s v="No"/>
    <s v="24 inch bins"/>
    <s v="RED FLESH SEEDLESS TYPE"/>
    <x v="355"/>
    <s v="LOWER RIO GRANDE VALLEY TEXAS"/>
    <n v="2280000"/>
    <s v="Truck"/>
    <m/>
    <m/>
    <n v="2025"/>
    <s v="N/A"/>
    <s v="D (domestic)"/>
    <s v="added for 05/20/2025 on 05/22/2025"/>
  </r>
  <r>
    <s v="Watermelons"/>
    <x v="8"/>
    <s v="No"/>
    <s v="cartons"/>
    <s v="RED FLESH SEEDLESS MINIATURE"/>
    <x v="355"/>
    <s v="CENTRAL FLORIDA"/>
    <n v="86700"/>
    <s v="Truck"/>
    <n v="1020"/>
    <m/>
    <n v="2025"/>
    <s v="N/A"/>
    <s v="D (domestic)"/>
    <m/>
  </r>
  <r>
    <s v="Watermelons"/>
    <x v="1"/>
    <s v="No"/>
    <s v="N/A"/>
    <s v="N/A"/>
    <x v="355"/>
    <s v="MEXICO CROSSINGS THROUGH NOGALES ARIZONA"/>
    <n v="8827393"/>
    <s v="Truck"/>
    <m/>
    <m/>
    <n v="2024"/>
    <s v="N/A"/>
    <s v="I (import)"/>
    <m/>
  </r>
  <r>
    <s v="Watermelons"/>
    <x v="8"/>
    <s v="No"/>
    <s v="24 inch bins"/>
    <s v="RED FLESH SEEDLESS TYPE"/>
    <x v="355"/>
    <s v="CENTRAL FLORIDA"/>
    <n v="15456000"/>
    <s v="Truck"/>
    <n v="38640"/>
    <m/>
    <n v="2025"/>
    <s v="N/A"/>
    <s v="D (domestic)"/>
    <m/>
  </r>
  <r>
    <s v="Watermelons"/>
    <x v="9"/>
    <s v="No"/>
    <s v="24 inch bins"/>
    <s v="RED FLESH SEEDED TYPE"/>
    <x v="355"/>
    <s v="LOWER RIO GRANDE VALLEY TEXAS"/>
    <n v="40000"/>
    <s v="Truck"/>
    <m/>
    <m/>
    <n v="2025"/>
    <s v="N/A"/>
    <s v="D (domestic)"/>
    <s v="added for 05/20/2025 on 05/22/2025"/>
  </r>
  <r>
    <s v="Watermelons"/>
    <x v="1"/>
    <s v="Yes"/>
    <s v="N/A"/>
    <s v="RED FLESH SEEDLESS MINIATURE"/>
    <x v="355"/>
    <s v="MEXICO CROSSINGS THROUGH NOGALES ARIZONA"/>
    <n v="52639"/>
    <s v="Truck"/>
    <m/>
    <m/>
    <n v="2024"/>
    <s v="N/A"/>
    <s v="I (import)"/>
    <m/>
  </r>
  <r>
    <s v="Watermelons"/>
    <x v="1"/>
    <s v="No"/>
    <s v="N/A"/>
    <s v="RED FLESH SEEDLESS MINIATURE"/>
    <x v="355"/>
    <s v="MEXICO CROSSINGS THROUGH NOGALES ARIZONA"/>
    <n v="1062010"/>
    <s v="Truck"/>
    <m/>
    <m/>
    <n v="2024"/>
    <s v="N/A"/>
    <s v="I (import)"/>
    <m/>
  </r>
  <r>
    <s v="Watermelons"/>
    <x v="1"/>
    <s v="Yes"/>
    <s v="N/A"/>
    <s v="SEEDLESS"/>
    <x v="355"/>
    <s v="MEXICO CROSSINGS THROUGH NOGALES ARIZONA"/>
    <n v="651961"/>
    <s v="Truck"/>
    <m/>
    <m/>
    <n v="2024"/>
    <s v="N/A"/>
    <s v="I (import)"/>
    <m/>
  </r>
  <r>
    <s v="Watermelons"/>
    <x v="1"/>
    <s v="No"/>
    <s v="N/A"/>
    <s v="SEEDLESS"/>
    <x v="355"/>
    <s v="MEXICO CROSSINGS THROUGH NOGALES ARIZONA"/>
    <n v="8681464"/>
    <s v="Truck"/>
    <m/>
    <m/>
    <n v="2024"/>
    <s v="N/A"/>
    <s v="I (import)"/>
    <m/>
  </r>
  <r>
    <s v="Watermelons"/>
    <x v="1"/>
    <s v="No"/>
    <s v="N/A"/>
    <s v="N/A"/>
    <x v="355"/>
    <s v="MEXICO CROSSINGS THROUGH OTAY MESA CALIFORNIA"/>
    <n v="30272"/>
    <s v="Truck"/>
    <m/>
    <m/>
    <n v="2024"/>
    <s v="N/A"/>
    <s v="I (import)"/>
    <m/>
  </r>
  <r>
    <s v="Watermelons"/>
    <x v="1"/>
    <s v="No"/>
    <s v="N/A"/>
    <s v="SEEDLESS"/>
    <x v="355"/>
    <s v="MEXICO CROSSINGS THROUGH OTAY MESA CALIFORNIA"/>
    <n v="310358"/>
    <s v="Truck"/>
    <m/>
    <m/>
    <n v="2024"/>
    <s v="N/A"/>
    <s v="I (import)"/>
    <m/>
  </r>
  <r>
    <s v="Watermelons"/>
    <x v="1"/>
    <s v="No"/>
    <s v="N/A"/>
    <s v="N/A"/>
    <x v="355"/>
    <s v="MEXICO CROSSINGS THROUGH EL PASO TEXAS"/>
    <n v="9240"/>
    <s v="Truck"/>
    <m/>
    <m/>
    <n v="2024"/>
    <s v="N/A"/>
    <s v="I (import)"/>
    <m/>
  </r>
  <r>
    <s v="Watermelons"/>
    <x v="1"/>
    <s v="No"/>
    <s v="N/A"/>
    <s v="N/A"/>
    <x v="355"/>
    <s v="MEXICO CROSSINGS THROUGH PHARR TEXAS"/>
    <n v="176312"/>
    <s v="Truck"/>
    <m/>
    <m/>
    <n v="2024"/>
    <s v="N/A"/>
    <s v="I (import)"/>
    <m/>
  </r>
  <r>
    <s v="Watermelons"/>
    <x v="1"/>
    <s v="No"/>
    <s v="N/A"/>
    <s v="RED FLESH SEEDLESS MINIATURE"/>
    <x v="355"/>
    <s v="MEXICO CROSSINGS THROUGH PHARR TEXAS"/>
    <n v="103424"/>
    <s v="Truck"/>
    <m/>
    <m/>
    <n v="2024"/>
    <s v="N/A"/>
    <s v="I (import)"/>
    <m/>
  </r>
  <r>
    <s v="Watermelons"/>
    <x v="1"/>
    <s v="No"/>
    <s v="N/A"/>
    <s v="SEEDLESS"/>
    <x v="355"/>
    <s v="MEXICO CROSSINGS THROUGH PHARR TEXAS"/>
    <n v="641520"/>
    <s v="Truck"/>
    <m/>
    <m/>
    <n v="2024"/>
    <s v="N/A"/>
    <s v="I (import)"/>
    <m/>
  </r>
  <r>
    <s v="Watermelons"/>
    <x v="1"/>
    <s v="No"/>
    <s v="N/A"/>
    <s v="SEEDLESS"/>
    <x v="355"/>
    <s v="MEXICO CROSSINGS THROUGH PROGRESO TEXAS"/>
    <n v="79200"/>
    <s v="Truck"/>
    <m/>
    <m/>
    <n v="2024"/>
    <s v="N/A"/>
    <s v="I (import)"/>
    <m/>
  </r>
  <r>
    <s v="Watermelons"/>
    <x v="1"/>
    <s v="No"/>
    <s v="N/A"/>
    <s v="N/A"/>
    <x v="355"/>
    <s v="MEXICO CROSSINGS THROUGH RIO GRANDE CITY TEXAS"/>
    <n v="566104"/>
    <s v="Truck"/>
    <m/>
    <m/>
    <n v="2024"/>
    <s v="N/A"/>
    <s v="I (import)"/>
    <m/>
  </r>
  <r>
    <s v="Watermelons"/>
    <x v="1"/>
    <s v="No"/>
    <s v="N/A"/>
    <s v="N/A"/>
    <x v="355"/>
    <s v="MEXICO CROSSINGS THROUGH ROMA TEXAS"/>
    <n v="142252"/>
    <s v="Truck"/>
    <m/>
    <m/>
    <n v="2024"/>
    <s v="N/A"/>
    <s v="I (import)"/>
    <m/>
  </r>
  <r>
    <s v="Watermelons"/>
    <x v="1"/>
    <s v="No"/>
    <s v="N/A"/>
    <s v="SEEDLESS"/>
    <x v="355"/>
    <s v="MEXICO CROSSINGS THROUGH ROMA TEXAS"/>
    <n v="47476"/>
    <s v="Truck"/>
    <m/>
    <m/>
    <n v="2024"/>
    <s v="N/A"/>
    <s v="I (import)"/>
    <m/>
  </r>
  <r>
    <s v="Watermelons"/>
    <x v="9"/>
    <s v="No"/>
    <s v="24 inch bins"/>
    <s v="RED FLESH SEEDLESS TYPE"/>
    <x v="356"/>
    <s v="LOWER RIO GRANDE VALLEY TEXAS"/>
    <n v="2360000"/>
    <s v="Truck"/>
    <m/>
    <m/>
    <n v="2025"/>
    <s v="N/A"/>
    <s v="D (domestic)"/>
    <s v="added for 05/19/2025 on 05/22/2025"/>
  </r>
  <r>
    <s v="Watermelons"/>
    <x v="9"/>
    <s v="No"/>
    <s v="24 inch bins"/>
    <s v="RED FLESH SEEDED TYPE"/>
    <x v="356"/>
    <s v="LOWER RIO GRANDE VALLEY TEXAS"/>
    <n v="200000"/>
    <s v="Truck"/>
    <m/>
    <m/>
    <n v="2025"/>
    <s v="N/A"/>
    <s v="D (domestic)"/>
    <s v="added for 05/19/2025 on 05/22/2025"/>
  </r>
  <r>
    <s v="Watermelons"/>
    <x v="8"/>
    <s v="No"/>
    <s v="24 inch bins"/>
    <s v="RED FLESH SEEDED TYPE"/>
    <x v="356"/>
    <s v="CENTRAL FLORIDA"/>
    <n v="1456000"/>
    <s v="Truck"/>
    <n v="3640"/>
    <m/>
    <n v="2025"/>
    <s v="N/A"/>
    <s v="D (domestic)"/>
    <m/>
  </r>
  <r>
    <s v="Watermelons"/>
    <x v="8"/>
    <s v="No"/>
    <s v="24 inch bins"/>
    <s v="RED FLESH SEEDLESS TYPE"/>
    <x v="356"/>
    <s v="CENTRAL FLORIDA"/>
    <n v="15724800"/>
    <s v="Truck"/>
    <n v="39312"/>
    <m/>
    <n v="2025"/>
    <s v="N/A"/>
    <s v="D (domestic)"/>
    <m/>
  </r>
  <r>
    <s v="Watermelons"/>
    <x v="8"/>
    <s v="No"/>
    <s v="cartons"/>
    <s v="RED FLESH SEEDLESS MINIATURE"/>
    <x v="356"/>
    <s v="CENTRAL FLORIDA"/>
    <n v="79475"/>
    <s v="Truck"/>
    <n v="935"/>
    <m/>
    <n v="2025"/>
    <s v="N/A"/>
    <s v="D (domestic)"/>
    <m/>
  </r>
  <r>
    <s v="Watermelons"/>
    <x v="1"/>
    <s v="No"/>
    <s v="N/A"/>
    <s v="N/A"/>
    <x v="356"/>
    <s v="MEXICO CROSSINGS THROUGH NOGALES ARIZONA"/>
    <n v="4213793"/>
    <s v="Truck"/>
    <m/>
    <m/>
    <n v="2024"/>
    <s v="N/A"/>
    <s v="I (import)"/>
    <m/>
  </r>
  <r>
    <s v="Watermelons"/>
    <x v="1"/>
    <s v="No"/>
    <s v="N/A"/>
    <s v="RED FLESH SEEDLESS MINIATURE"/>
    <x v="356"/>
    <s v="MEXICO CROSSINGS THROUGH NOGALES ARIZONA"/>
    <n v="1057089"/>
    <s v="Truck"/>
    <m/>
    <m/>
    <n v="2024"/>
    <s v="N/A"/>
    <s v="I (import)"/>
    <m/>
  </r>
  <r>
    <s v="Watermelons"/>
    <x v="1"/>
    <s v="Yes"/>
    <s v="N/A"/>
    <s v="SEEDLESS"/>
    <x v="356"/>
    <s v="MEXICO CROSSINGS THROUGH NOGALES ARIZONA"/>
    <n v="36300"/>
    <s v="Truck"/>
    <m/>
    <m/>
    <n v="2024"/>
    <s v="N/A"/>
    <s v="I (import)"/>
    <m/>
  </r>
  <r>
    <s v="Watermelons"/>
    <x v="1"/>
    <s v="No"/>
    <s v="N/A"/>
    <s v="SEEDLESS"/>
    <x v="356"/>
    <s v="MEXICO CROSSINGS THROUGH NOGALES ARIZONA"/>
    <n v="8599732"/>
    <s v="Truck"/>
    <m/>
    <m/>
    <n v="2024"/>
    <s v="N/A"/>
    <s v="I (import)"/>
    <m/>
  </r>
  <r>
    <s v="Watermelons"/>
    <x v="1"/>
    <s v="No"/>
    <s v="N/A"/>
    <s v="N/A"/>
    <x v="356"/>
    <s v="MEXICO CROSSINGS THROUGH OTAY MESA CALIFORNIA"/>
    <n v="22440"/>
    <s v="Truck"/>
    <m/>
    <m/>
    <n v="2024"/>
    <s v="N/A"/>
    <s v="I (import)"/>
    <m/>
  </r>
  <r>
    <s v="Watermelons"/>
    <x v="1"/>
    <s v="No"/>
    <s v="N/A"/>
    <s v="SEEDLESS"/>
    <x v="356"/>
    <s v="MEXICO CROSSINGS THROUGH OTAY MESA CALIFORNIA"/>
    <n v="215600"/>
    <s v="Truck"/>
    <m/>
    <m/>
    <n v="2024"/>
    <s v="N/A"/>
    <s v="I (import)"/>
    <m/>
  </r>
  <r>
    <s v="Watermelons"/>
    <x v="1"/>
    <s v="No"/>
    <s v="N/A"/>
    <s v="N/A"/>
    <x v="356"/>
    <s v="MEXICO CROSSINGS THROUGH LAREDO TEXAS"/>
    <n v="660"/>
    <s v="Truck"/>
    <m/>
    <m/>
    <n v="2024"/>
    <s v="N/A"/>
    <s v="I (import)"/>
    <m/>
  </r>
  <r>
    <s v="Watermelons"/>
    <x v="1"/>
    <s v="No"/>
    <s v="N/A"/>
    <s v="N/A"/>
    <x v="356"/>
    <s v="MEXICO CROSSINGS THROUGH PHARR TEXAS"/>
    <n v="284689"/>
    <s v="Truck"/>
    <m/>
    <m/>
    <n v="2024"/>
    <s v="N/A"/>
    <s v="I (import)"/>
    <m/>
  </r>
  <r>
    <s v="Watermelons"/>
    <x v="1"/>
    <s v="No"/>
    <s v="N/A"/>
    <s v="RED FLESH SEEDLESS MINIATURE"/>
    <x v="356"/>
    <s v="MEXICO CROSSINGS THROUGH PHARR TEXAS"/>
    <n v="32105"/>
    <s v="Truck"/>
    <m/>
    <m/>
    <n v="2024"/>
    <s v="N/A"/>
    <s v="I (import)"/>
    <m/>
  </r>
  <r>
    <s v="Watermelons"/>
    <x v="1"/>
    <s v="No"/>
    <s v="N/A"/>
    <s v="SEEDLESS"/>
    <x v="356"/>
    <s v="MEXICO CROSSINGS THROUGH PHARR TEXAS"/>
    <n v="1310760"/>
    <s v="Truck"/>
    <m/>
    <m/>
    <n v="2024"/>
    <s v="N/A"/>
    <s v="I (import)"/>
    <m/>
  </r>
  <r>
    <s v="Watermelons"/>
    <x v="1"/>
    <s v="No"/>
    <s v="N/A"/>
    <s v="SEEDLESS"/>
    <x v="356"/>
    <s v="MEXICO CROSSINGS THROUGH PROGRESO TEXAS"/>
    <n v="255200"/>
    <s v="Truck"/>
    <m/>
    <m/>
    <n v="2024"/>
    <s v="N/A"/>
    <s v="I (import)"/>
    <m/>
  </r>
  <r>
    <s v="Watermelons"/>
    <x v="1"/>
    <s v="No"/>
    <s v="N/A"/>
    <s v="SEEDLESS"/>
    <x v="356"/>
    <s v="MEXICO CROSSINGS THROUGH RIO GRANDE CITY TEXAS"/>
    <n v="1689600"/>
    <s v="Truck"/>
    <m/>
    <m/>
    <n v="2024"/>
    <s v="N/A"/>
    <s v="I (import)"/>
    <m/>
  </r>
  <r>
    <s v="Watermelons"/>
    <x v="7"/>
    <s v="No"/>
    <s v="N/A"/>
    <s v="SEEDLESS"/>
    <x v="356"/>
    <s v="IMPORTS THROUGH FREEPORT TEXAS"/>
    <n v="647319"/>
    <s v="Boat"/>
    <m/>
    <m/>
    <n v="2024"/>
    <s v="N/A"/>
    <s v="I (import)"/>
    <m/>
  </r>
  <r>
    <s v="Watermelons"/>
    <x v="7"/>
    <s v="No"/>
    <s v="N/A"/>
    <s v="SEEDLESS"/>
    <x v="356"/>
    <s v="IMPORTS THROUGH SOUTH FLORIDA/TAMPA"/>
    <n v="128636"/>
    <s v="Boat"/>
    <m/>
    <m/>
    <n v="2024"/>
    <s v="N/A"/>
    <s v="I (import)"/>
    <m/>
  </r>
  <r>
    <s v="Watermelons"/>
    <x v="8"/>
    <s v="No"/>
    <s v="24 inch bins"/>
    <s v="RED FLESH SEEDLESS TYPE"/>
    <x v="357"/>
    <s v="CENTRAL FLORIDA"/>
    <n v="9856000"/>
    <s v="Truck"/>
    <n v="24640"/>
    <m/>
    <n v="2025"/>
    <s v="N/A"/>
    <s v="D (domestic)"/>
    <m/>
  </r>
  <r>
    <s v="Watermelons"/>
    <x v="8"/>
    <s v="No"/>
    <s v="24 inch bins"/>
    <s v="RED FLESH SEEDED TYPE"/>
    <x v="357"/>
    <s v="CENTRAL FLORIDA"/>
    <n v="649600"/>
    <s v="Truck"/>
    <n v="1624"/>
    <m/>
    <n v="2025"/>
    <s v="N/A"/>
    <s v="D (domestic)"/>
    <m/>
  </r>
  <r>
    <s v="Watermelons"/>
    <x v="8"/>
    <s v="No"/>
    <s v="cartons"/>
    <s v="RED FLESH SEEDLESS MINIATURE"/>
    <x v="357"/>
    <s v="CENTRAL FLORIDA"/>
    <n v="28900"/>
    <s v="Truck"/>
    <n v="340"/>
    <m/>
    <n v="2025"/>
    <s v="N/A"/>
    <s v="D (domestic)"/>
    <m/>
  </r>
  <r>
    <s v="Watermelons"/>
    <x v="8"/>
    <s v="No"/>
    <s v="cartons"/>
    <s v="RED FLESH SEEDLESS MINIATURE"/>
    <x v="358"/>
    <s v="CENTRAL FLORIDA"/>
    <n v="72250"/>
    <s v="Truck"/>
    <n v="850"/>
    <m/>
    <n v="2025"/>
    <s v="N/A"/>
    <s v="D (domestic)"/>
    <m/>
  </r>
  <r>
    <s v="Watermelons"/>
    <x v="8"/>
    <s v="No"/>
    <s v="24 inch bins"/>
    <s v="RED FLESH SEEDED TYPE"/>
    <x v="358"/>
    <s v="CENTRAL FLORIDA"/>
    <n v="851200"/>
    <s v="Truck"/>
    <n v="2128"/>
    <m/>
    <n v="2025"/>
    <s v="N/A"/>
    <s v="D (domestic)"/>
    <m/>
  </r>
  <r>
    <s v="Watermelons"/>
    <x v="8"/>
    <s v="No"/>
    <s v="24 inch bins"/>
    <s v="RED FLESH SEEDLESS TYPE"/>
    <x v="358"/>
    <s v="CENTRAL FLORIDA"/>
    <n v="11132800"/>
    <s v="Truck"/>
    <n v="27832"/>
    <m/>
    <n v="2025"/>
    <s v="N/A"/>
    <s v="D (domestic)"/>
    <m/>
  </r>
  <r>
    <s v="Watermelons"/>
    <x v="3"/>
    <s v="No"/>
    <s v="N/A"/>
    <s v="SEEDLESS"/>
    <x v="359"/>
    <s v="IMPORTS THROUGH LOS ANGELES-LONG BEACH CALIFORNIA"/>
    <n v="220000"/>
    <s v="Boat"/>
    <m/>
    <m/>
    <n v="2024"/>
    <s v="N/A"/>
    <s v="I (import)"/>
    <m/>
  </r>
  <r>
    <s v="Watermelons"/>
    <x v="7"/>
    <s v="No"/>
    <s v="N/A"/>
    <s v="SEEDLESS"/>
    <x v="359"/>
    <s v="IMPORTS THROUGH LOS ANGELES-LONG BEACH CALIFORNIA"/>
    <n v="39026"/>
    <s v="Boat"/>
    <m/>
    <m/>
    <n v="2024"/>
    <s v="N/A"/>
    <s v="I (import)"/>
    <m/>
  </r>
  <r>
    <s v="Watermelons"/>
    <x v="3"/>
    <s v="No"/>
    <s v="N/A"/>
    <s v="SEEDLESS"/>
    <x v="359"/>
    <s v="IMPORTS THROUGH SOUTH FLORIDA/TAMPA"/>
    <n v="1002254"/>
    <s v="Boat"/>
    <m/>
    <m/>
    <n v="2024"/>
    <s v="N/A"/>
    <s v="I (import)"/>
    <m/>
  </r>
  <r>
    <s v="Watermelons"/>
    <x v="3"/>
    <s v="No"/>
    <s v="N/A"/>
    <s v="SEEDLESS"/>
    <x v="359"/>
    <s v="IMPORTS THROUGH WILMINGTON DELAWARE"/>
    <n v="214500"/>
    <s v="Boat"/>
    <m/>
    <m/>
    <n v="2024"/>
    <s v="N/A"/>
    <s v="I (import)"/>
    <m/>
  </r>
  <r>
    <s v="Watermelons"/>
    <x v="1"/>
    <s v="No"/>
    <s v="N/A"/>
    <s v="N/A"/>
    <x v="359"/>
    <s v="MEXICO CROSSINGS THROUGH NOGALES ARIZONA"/>
    <n v="10032791"/>
    <s v="Truck"/>
    <m/>
    <m/>
    <n v="2024"/>
    <s v="N/A"/>
    <s v="I (import)"/>
    <m/>
  </r>
  <r>
    <s v="Watermelons"/>
    <x v="1"/>
    <s v="Yes"/>
    <s v="N/A"/>
    <s v="RED FLESH SEEDLESS MINIATURE"/>
    <x v="359"/>
    <s v="MEXICO CROSSINGS THROUGH NOGALES ARIZONA"/>
    <n v="32991"/>
    <s v="Truck"/>
    <m/>
    <m/>
    <n v="2024"/>
    <s v="N/A"/>
    <s v="I (import)"/>
    <m/>
  </r>
  <r>
    <s v="Watermelons"/>
    <x v="1"/>
    <s v="No"/>
    <s v="N/A"/>
    <s v="RED FLESH SEEDLESS MINIATURE"/>
    <x v="359"/>
    <s v="MEXICO CROSSINGS THROUGH NOGALES ARIZONA"/>
    <n v="1544660"/>
    <s v="Truck"/>
    <m/>
    <m/>
    <n v="2024"/>
    <s v="N/A"/>
    <s v="I (import)"/>
    <m/>
  </r>
  <r>
    <s v="Watermelons"/>
    <x v="1"/>
    <s v="Yes"/>
    <s v="N/A"/>
    <s v="SEEDLESS"/>
    <x v="359"/>
    <s v="MEXICO CROSSINGS THROUGH NOGALES ARIZONA"/>
    <n v="79860"/>
    <s v="Truck"/>
    <m/>
    <m/>
    <n v="2024"/>
    <s v="N/A"/>
    <s v="I (import)"/>
    <m/>
  </r>
  <r>
    <s v="Watermelons"/>
    <x v="1"/>
    <s v="No"/>
    <s v="N/A"/>
    <s v="SEEDLESS"/>
    <x v="359"/>
    <s v="MEXICO CROSSINGS THROUGH NOGALES ARIZONA"/>
    <n v="8171904"/>
    <s v="Truck"/>
    <m/>
    <m/>
    <n v="2024"/>
    <s v="N/A"/>
    <s v="I (import)"/>
    <m/>
  </r>
  <r>
    <s v="Watermelons"/>
    <x v="1"/>
    <s v="No"/>
    <s v="N/A"/>
    <s v="N/A"/>
    <x v="359"/>
    <s v="MEXICO CROSSINGS THROUGH OTAY MESA CALIFORNIA"/>
    <n v="97852"/>
    <s v="Truck"/>
    <m/>
    <m/>
    <n v="2024"/>
    <s v="N/A"/>
    <s v="I (import)"/>
    <m/>
  </r>
  <r>
    <s v="Watermelons"/>
    <x v="1"/>
    <s v="No"/>
    <s v="N/A"/>
    <s v="SEEDLESS"/>
    <x v="359"/>
    <s v="MEXICO CROSSINGS THROUGH OTAY MESA CALIFORNIA"/>
    <n v="221481"/>
    <s v="Truck"/>
    <m/>
    <m/>
    <n v="2024"/>
    <s v="N/A"/>
    <s v="I (import)"/>
    <m/>
  </r>
  <r>
    <s v="Watermelons"/>
    <x v="1"/>
    <s v="No"/>
    <s v="N/A"/>
    <s v="N/A"/>
    <x v="359"/>
    <s v="MEXICO CROSSINGS THROUGH PHARR TEXAS"/>
    <n v="132238"/>
    <s v="Truck"/>
    <m/>
    <m/>
    <n v="2024"/>
    <s v="N/A"/>
    <s v="I (import)"/>
    <m/>
  </r>
  <r>
    <s v="Watermelons"/>
    <x v="1"/>
    <s v="No"/>
    <s v="N/A"/>
    <s v="SEEDLESS"/>
    <x v="359"/>
    <s v="MEXICO CROSSINGS THROUGH PHARR TEXAS"/>
    <n v="304920"/>
    <s v="Truck"/>
    <m/>
    <m/>
    <n v="2024"/>
    <s v="N/A"/>
    <s v="I (import)"/>
    <m/>
  </r>
  <r>
    <s v="Watermelons"/>
    <x v="1"/>
    <s v="No"/>
    <s v="N/A"/>
    <s v="N/A"/>
    <x v="359"/>
    <s v="MEXICO CROSSINGS THROUGH RIO GRANDE CITY TEXAS"/>
    <n v="180114"/>
    <s v="Truck"/>
    <m/>
    <m/>
    <n v="2024"/>
    <s v="N/A"/>
    <s v="I (import)"/>
    <m/>
  </r>
  <r>
    <s v="Watermelons"/>
    <x v="8"/>
    <s v="No"/>
    <s v="cartons"/>
    <s v="RED FLESH SEEDLESS MINIATURE"/>
    <x v="359"/>
    <s v="CENTRAL FLORIDA"/>
    <n v="86700"/>
    <s v="Truck"/>
    <n v="1020"/>
    <m/>
    <n v="2025"/>
    <s v="N/A"/>
    <s v="D (domestic)"/>
    <m/>
  </r>
  <r>
    <s v="Watermelons"/>
    <x v="8"/>
    <s v="No"/>
    <s v="24 inch bins"/>
    <s v="RED FLESH SEEDED TYPE"/>
    <x v="359"/>
    <s v="CENTRAL FLORIDA"/>
    <n v="433600"/>
    <s v="Truck"/>
    <n v="1084"/>
    <m/>
    <n v="2025"/>
    <s v="N/A"/>
    <s v="D (domestic)"/>
    <m/>
  </r>
  <r>
    <s v="Watermelons"/>
    <x v="8"/>
    <s v="No"/>
    <s v="24 inch bins"/>
    <s v="RED FLESH SEEDLESS TYPE"/>
    <x v="359"/>
    <s v="CENTRAL FLORIDA"/>
    <n v="12723200"/>
    <s v="Truck"/>
    <n v="31808"/>
    <m/>
    <n v="2025"/>
    <s v="N/A"/>
    <s v="D (domestic)"/>
    <m/>
  </r>
  <r>
    <s v="Watermelons"/>
    <x v="0"/>
    <s v="No"/>
    <s v="N/A"/>
    <s v="N/A"/>
    <x v="360"/>
    <s v="IMPORTS THROUGH SAN JUAN PUERTO RICO"/>
    <n v="301"/>
    <s v="Boat"/>
    <m/>
    <m/>
    <n v="2024"/>
    <s v="N/A"/>
    <s v="I (import)"/>
    <m/>
  </r>
  <r>
    <s v="Watermelons"/>
    <x v="1"/>
    <s v="No"/>
    <s v="N/A"/>
    <s v="N/A"/>
    <x v="360"/>
    <s v="MEXICO CROSSINGS THROUGH NOGALES ARIZONA"/>
    <n v="1230013"/>
    <s v="Truck"/>
    <m/>
    <m/>
    <n v="2024"/>
    <s v="N/A"/>
    <s v="I (import)"/>
    <m/>
  </r>
  <r>
    <s v="Watermelons"/>
    <x v="1"/>
    <s v="Yes"/>
    <s v="N/A"/>
    <s v="RED FLESH SEEDLESS MINIATURE"/>
    <x v="360"/>
    <s v="MEXICO CROSSINGS THROUGH NOGALES ARIZONA"/>
    <n v="66121"/>
    <s v="Truck"/>
    <m/>
    <m/>
    <n v="2024"/>
    <s v="N/A"/>
    <s v="I (import)"/>
    <m/>
  </r>
  <r>
    <s v="Watermelons"/>
    <x v="1"/>
    <s v="No"/>
    <s v="N/A"/>
    <s v="RED FLESH SEEDLESS MINIATURE"/>
    <x v="360"/>
    <s v="MEXICO CROSSINGS THROUGH NOGALES ARIZONA"/>
    <n v="1076176"/>
    <s v="Truck"/>
    <m/>
    <m/>
    <n v="2024"/>
    <s v="N/A"/>
    <s v="I (import)"/>
    <m/>
  </r>
  <r>
    <s v="Watermelons"/>
    <x v="1"/>
    <s v="Yes"/>
    <s v="N/A"/>
    <s v="SEEDLESS"/>
    <x v="360"/>
    <s v="MEXICO CROSSINGS THROUGH NOGALES ARIZONA"/>
    <n v="153296"/>
    <s v="Truck"/>
    <m/>
    <m/>
    <n v="2024"/>
    <s v="N/A"/>
    <s v="I (import)"/>
    <m/>
  </r>
  <r>
    <s v="Watermelons"/>
    <x v="1"/>
    <s v="No"/>
    <s v="N/A"/>
    <s v="SEEDLESS"/>
    <x v="360"/>
    <s v="MEXICO CROSSINGS THROUGH NOGALES ARIZONA"/>
    <n v="6983563"/>
    <s v="Truck"/>
    <m/>
    <m/>
    <n v="2024"/>
    <s v="N/A"/>
    <s v="I (import)"/>
    <m/>
  </r>
  <r>
    <s v="Watermelons"/>
    <x v="1"/>
    <s v="No"/>
    <s v="N/A"/>
    <s v="N/A"/>
    <x v="360"/>
    <s v="MEXICO CROSSINGS THROUGH OTAY MESA CALIFORNIA"/>
    <n v="64636"/>
    <s v="Truck"/>
    <m/>
    <m/>
    <n v="2024"/>
    <s v="N/A"/>
    <s v="I (import)"/>
    <m/>
  </r>
  <r>
    <s v="Watermelons"/>
    <x v="1"/>
    <s v="No"/>
    <s v="N/A"/>
    <s v="SEEDLESS"/>
    <x v="360"/>
    <s v="MEXICO CROSSINGS THROUGH OTAY MESA CALIFORNIA"/>
    <n v="66884"/>
    <s v="Truck"/>
    <m/>
    <m/>
    <n v="2024"/>
    <s v="N/A"/>
    <s v="I (import)"/>
    <m/>
  </r>
  <r>
    <s v="Watermelons"/>
    <x v="1"/>
    <s v="No"/>
    <s v="N/A"/>
    <s v="N/A"/>
    <x v="360"/>
    <s v="MEXICO CROSSINGS THROUGH EL PASO TEXAS"/>
    <n v="6160"/>
    <s v="Truck"/>
    <m/>
    <m/>
    <n v="2024"/>
    <s v="N/A"/>
    <s v="I (import)"/>
    <m/>
  </r>
  <r>
    <s v="Watermelons"/>
    <x v="1"/>
    <s v="No"/>
    <s v="N/A"/>
    <s v="N/A"/>
    <x v="360"/>
    <s v="MEXICO CROSSINGS THROUGH PHARR TEXAS"/>
    <n v="123702"/>
    <s v="Truck"/>
    <m/>
    <m/>
    <n v="2024"/>
    <s v="N/A"/>
    <s v="I (import)"/>
    <m/>
  </r>
  <r>
    <s v="Watermelons"/>
    <x v="1"/>
    <s v="No"/>
    <s v="N/A"/>
    <s v="SEEDLESS"/>
    <x v="360"/>
    <s v="MEXICO CROSSINGS THROUGH PHARR TEXAS"/>
    <n v="87120"/>
    <s v="Truck"/>
    <m/>
    <m/>
    <n v="2024"/>
    <s v="N/A"/>
    <s v="I (import)"/>
    <m/>
  </r>
  <r>
    <s v="Watermelons"/>
    <x v="1"/>
    <s v="No"/>
    <s v="N/A"/>
    <s v="N/A"/>
    <x v="360"/>
    <s v="MEXICO CROSSINGS THROUGH PROGRESO TEXAS"/>
    <n v="248017"/>
    <s v="Truck"/>
    <m/>
    <m/>
    <n v="2024"/>
    <s v="N/A"/>
    <s v="I (import)"/>
    <m/>
  </r>
  <r>
    <s v="Watermelons"/>
    <x v="1"/>
    <s v="No"/>
    <s v="N/A"/>
    <s v="N/A"/>
    <x v="360"/>
    <s v="MEXICO CROSSINGS THROUGH RIO GRANDE CITY TEXAS"/>
    <n v="263516"/>
    <s v="Truck"/>
    <m/>
    <m/>
    <n v="2024"/>
    <s v="N/A"/>
    <s v="I (import)"/>
    <m/>
  </r>
  <r>
    <s v="Watermelons"/>
    <x v="8"/>
    <s v="No"/>
    <s v="24 inch bins"/>
    <s v="RED FLESH SEEDED TYPE"/>
    <x v="360"/>
    <s v="CENTRAL FLORIDA"/>
    <n v="1388800"/>
    <s v="Truck"/>
    <n v="3472"/>
    <m/>
    <n v="2025"/>
    <s v="N/A"/>
    <s v="D (domestic)"/>
    <m/>
  </r>
  <r>
    <s v="Watermelons"/>
    <x v="8"/>
    <s v="No"/>
    <s v="cartons"/>
    <s v="RED FLESH SEEDLESS MINIATURE"/>
    <x v="360"/>
    <s v="CENTRAL FLORIDA"/>
    <n v="86700"/>
    <s v="Truck"/>
    <n v="1020"/>
    <m/>
    <n v="2025"/>
    <s v="N/A"/>
    <s v="D (domestic)"/>
    <m/>
  </r>
  <r>
    <s v="Watermelons"/>
    <x v="8"/>
    <s v="No"/>
    <s v="24 inch bins"/>
    <s v="RED FLESH SEEDLESS TYPE"/>
    <x v="360"/>
    <s v="CENTRAL FLORIDA"/>
    <n v="14179200"/>
    <s v="Truck"/>
    <n v="35448"/>
    <m/>
    <n v="2025"/>
    <s v="N/A"/>
    <s v="D (domestic)"/>
    <m/>
  </r>
  <r>
    <s v="Watermelons"/>
    <x v="8"/>
    <s v="No"/>
    <s v="24 inch bins"/>
    <s v="RED FLESH SEEDED TYPE"/>
    <x v="361"/>
    <s v="CENTRAL FLORIDA"/>
    <n v="1366400"/>
    <s v="Truck"/>
    <n v="3416"/>
    <m/>
    <n v="2025"/>
    <s v="N/A"/>
    <s v="D (domestic)"/>
    <m/>
  </r>
  <r>
    <s v="Watermelons"/>
    <x v="8"/>
    <s v="No"/>
    <s v="cartons"/>
    <s v="RED FLESH SEEDLESS MINIATURE"/>
    <x v="361"/>
    <s v="CENTRAL FLORIDA"/>
    <n v="79475"/>
    <s v="Truck"/>
    <n v="935"/>
    <m/>
    <n v="2025"/>
    <s v="N/A"/>
    <s v="D (domestic)"/>
    <m/>
  </r>
  <r>
    <s v="Watermelons"/>
    <x v="8"/>
    <s v="No"/>
    <s v="24 inch bins"/>
    <s v="RED FLESH SEEDLESS TYPE"/>
    <x v="361"/>
    <s v="CENTRAL FLORIDA"/>
    <n v="13081600"/>
    <s v="Truck"/>
    <n v="32704"/>
    <m/>
    <n v="2025"/>
    <s v="N/A"/>
    <s v="D (domestic)"/>
    <m/>
  </r>
  <r>
    <s v="Watermelons"/>
    <x v="1"/>
    <s v="No"/>
    <s v="N/A"/>
    <s v="RED FLESH SEEDLESS MINIATURE"/>
    <x v="361"/>
    <s v="MEXICO CROSSINGS THROUGH PHARR TEXAS"/>
    <n v="36036"/>
    <s v="Truck"/>
    <m/>
    <m/>
    <n v="2024"/>
    <s v="N/A"/>
    <s v="I (import)"/>
    <m/>
  </r>
  <r>
    <s v="Watermelons"/>
    <x v="1"/>
    <s v="No"/>
    <s v="N/A"/>
    <s v="SEEDLESS"/>
    <x v="361"/>
    <s v="MEXICO CROSSINGS THROUGH PHARR TEXAS"/>
    <n v="1918563"/>
    <s v="Truck"/>
    <m/>
    <m/>
    <n v="2024"/>
    <s v="N/A"/>
    <s v="I (import)"/>
    <m/>
  </r>
  <r>
    <s v="Watermelons"/>
    <x v="1"/>
    <s v="No"/>
    <s v="N/A"/>
    <s v="SEEDLESS"/>
    <x v="361"/>
    <s v="MEXICO CROSSINGS THROUGH PROGRESO TEXAS"/>
    <n v="1206029"/>
    <s v="Truck"/>
    <m/>
    <m/>
    <n v="2024"/>
    <s v="N/A"/>
    <s v="I (import)"/>
    <m/>
  </r>
  <r>
    <s v="Watermelons"/>
    <x v="1"/>
    <s v="No"/>
    <s v="N/A"/>
    <s v="SEEDLESS"/>
    <x v="361"/>
    <s v="MEXICO CROSSINGS THROUGH RIO GRANDE CITY TEXAS"/>
    <n v="1120383"/>
    <s v="Truck"/>
    <m/>
    <m/>
    <n v="2024"/>
    <s v="N/A"/>
    <s v="I (import)"/>
    <m/>
  </r>
  <r>
    <s v="Watermelons"/>
    <x v="7"/>
    <s v="No"/>
    <s v="N/A"/>
    <s v="SEEDLESS"/>
    <x v="361"/>
    <s v="IMPORTS THROUGH LOS ANGELES-LONG BEACH CALIFORNIA"/>
    <n v="86724"/>
    <s v="Boat"/>
    <m/>
    <m/>
    <n v="2024"/>
    <s v="N/A"/>
    <s v="I (import)"/>
    <m/>
  </r>
  <r>
    <s v="Watermelons"/>
    <x v="3"/>
    <s v="No"/>
    <s v="N/A"/>
    <s v="SEEDLESS"/>
    <x v="361"/>
    <s v="IMPORTS THROUGH PHILADELPHIA-CAMDEN PENNSYLVANIA-NEW JERSEY"/>
    <n v="386100"/>
    <s v="Boat"/>
    <m/>
    <m/>
    <n v="2024"/>
    <s v="N/A"/>
    <s v="I (import)"/>
    <m/>
  </r>
  <r>
    <s v="Watermelons"/>
    <x v="7"/>
    <s v="No"/>
    <s v="N/A"/>
    <s v="N/A"/>
    <x v="361"/>
    <s v="IMPORTS THROUGH PHILADELPHIA-CAMDEN PENNSYLVANIA-NEW JERSEY"/>
    <n v="1512953"/>
    <s v="Boat"/>
    <m/>
    <m/>
    <n v="2024"/>
    <s v="N/A"/>
    <s v="I (import)"/>
    <m/>
  </r>
  <r>
    <s v="Watermelons"/>
    <x v="0"/>
    <s v="No"/>
    <s v="N/A"/>
    <s v="N/A"/>
    <x v="361"/>
    <s v="IMPORTS THROUGH SAN JUAN PUERTO RICO"/>
    <n v="39756"/>
    <s v="Boat"/>
    <m/>
    <m/>
    <n v="2024"/>
    <s v="N/A"/>
    <s v="I (import)"/>
    <m/>
  </r>
  <r>
    <s v="Watermelons"/>
    <x v="3"/>
    <s v="No"/>
    <s v="N/A"/>
    <s v="N/A"/>
    <x v="361"/>
    <s v="IMPORTS THROUGH SOUTH FLORIDA/TAMPA"/>
    <n v="42042"/>
    <s v="Boat"/>
    <m/>
    <m/>
    <n v="2024"/>
    <s v="N/A"/>
    <s v="I (import)"/>
    <m/>
  </r>
  <r>
    <s v="Watermelons"/>
    <x v="3"/>
    <s v="No"/>
    <s v="N/A"/>
    <s v="SEEDLESS"/>
    <x v="361"/>
    <s v="IMPORTS THROUGH SOUTH FLORIDA/TAMPA"/>
    <n v="753577"/>
    <s v="Boat"/>
    <m/>
    <m/>
    <n v="2024"/>
    <s v="N/A"/>
    <s v="I (import)"/>
    <m/>
  </r>
  <r>
    <s v="Watermelons"/>
    <x v="1"/>
    <s v="No"/>
    <s v="N/A"/>
    <s v="N/A"/>
    <x v="361"/>
    <s v="MEXICO CROSSINGS THROUGH NOGALES ARIZONA"/>
    <n v="6257024"/>
    <s v="Truck"/>
    <m/>
    <m/>
    <n v="2024"/>
    <s v="N/A"/>
    <s v="I (import)"/>
    <m/>
  </r>
  <r>
    <s v="Watermelons"/>
    <x v="1"/>
    <s v="Yes"/>
    <s v="N/A"/>
    <s v="RED FLESH SEEDLESS MINIATURE"/>
    <x v="361"/>
    <s v="MEXICO CROSSINGS THROUGH NOGALES ARIZONA"/>
    <n v="204820"/>
    <s v="Truck"/>
    <m/>
    <m/>
    <n v="2024"/>
    <s v="N/A"/>
    <s v="I (import)"/>
    <m/>
  </r>
  <r>
    <s v="Watermelons"/>
    <x v="1"/>
    <s v="No"/>
    <s v="N/A"/>
    <s v="RED FLESH SEEDLESS MINIATURE"/>
    <x v="361"/>
    <s v="MEXICO CROSSINGS THROUGH NOGALES ARIZONA"/>
    <n v="1651306"/>
    <s v="Truck"/>
    <m/>
    <m/>
    <n v="2024"/>
    <s v="N/A"/>
    <s v="I (import)"/>
    <m/>
  </r>
  <r>
    <s v="Watermelons"/>
    <x v="1"/>
    <s v="Yes"/>
    <s v="N/A"/>
    <s v="SEEDLESS"/>
    <x v="361"/>
    <s v="MEXICO CROSSINGS THROUGH NOGALES ARIZONA"/>
    <n v="509060"/>
    <s v="Truck"/>
    <m/>
    <m/>
    <n v="2024"/>
    <s v="N/A"/>
    <s v="I (import)"/>
    <m/>
  </r>
  <r>
    <s v="Watermelons"/>
    <x v="1"/>
    <s v="No"/>
    <s v="N/A"/>
    <s v="SEEDLESS"/>
    <x v="361"/>
    <s v="MEXICO CROSSINGS THROUGH NOGALES ARIZONA"/>
    <n v="13689403"/>
    <s v="Truck"/>
    <m/>
    <m/>
    <n v="2024"/>
    <s v="N/A"/>
    <s v="I (import)"/>
    <m/>
  </r>
  <r>
    <s v="Watermelons"/>
    <x v="1"/>
    <s v="No"/>
    <s v="N/A"/>
    <s v="N/A"/>
    <x v="361"/>
    <s v="MEXICO CROSSINGS THROUGH PHARR TEXAS"/>
    <n v="179978"/>
    <s v="Truck"/>
    <m/>
    <m/>
    <n v="2024"/>
    <s v="N/A"/>
    <s v="I (import)"/>
    <m/>
  </r>
  <r>
    <s v="Watermelons"/>
    <x v="8"/>
    <s v="No"/>
    <s v="24 inch bins"/>
    <s v="RED FLESH SEEDED TYPE"/>
    <x v="362"/>
    <s v="CENTRAL FLORIDA"/>
    <n v="1321600"/>
    <s v="Truck"/>
    <n v="3304"/>
    <m/>
    <n v="2025"/>
    <s v="N/A"/>
    <s v="D (domestic)"/>
    <m/>
  </r>
  <r>
    <s v="Watermelons"/>
    <x v="1"/>
    <s v="No"/>
    <s v="N/A"/>
    <s v="N/A"/>
    <x v="362"/>
    <s v="MEXICO CROSSINGS THROUGH NOGALES ARIZONA"/>
    <n v="8870117"/>
    <s v="Truck"/>
    <m/>
    <m/>
    <n v="2024"/>
    <s v="N/A"/>
    <s v="I (import)"/>
    <m/>
  </r>
  <r>
    <s v="Watermelons"/>
    <x v="8"/>
    <s v="No"/>
    <s v="cartons"/>
    <s v="RED FLESH SEEDLESS MINIATURE"/>
    <x v="362"/>
    <s v="CENTRAL FLORIDA"/>
    <n v="50575"/>
    <s v="Truck"/>
    <n v="595"/>
    <m/>
    <n v="2025"/>
    <s v="N/A"/>
    <s v="D (domestic)"/>
    <m/>
  </r>
  <r>
    <s v="Watermelons"/>
    <x v="1"/>
    <s v="Yes"/>
    <s v="N/A"/>
    <s v="RED FLESH SEEDLESS MINIATURE"/>
    <x v="362"/>
    <s v="MEXICO CROSSINGS THROUGH NOGALES ARIZONA"/>
    <n v="146302"/>
    <s v="Truck"/>
    <m/>
    <m/>
    <n v="2024"/>
    <s v="N/A"/>
    <s v="I (import)"/>
    <m/>
  </r>
  <r>
    <s v="Watermelons"/>
    <x v="8"/>
    <s v="No"/>
    <s v="24 inch bins"/>
    <s v="RED FLESH SEEDLESS TYPE"/>
    <x v="362"/>
    <s v="CENTRAL FLORIDA"/>
    <n v="12454400"/>
    <s v="Truck"/>
    <n v="31136"/>
    <m/>
    <n v="2025"/>
    <s v="N/A"/>
    <s v="D (domestic)"/>
    <m/>
  </r>
  <r>
    <s v="Watermelons"/>
    <x v="1"/>
    <s v="No"/>
    <s v="N/A"/>
    <s v="RED FLESH SEEDLESS MINIATURE"/>
    <x v="362"/>
    <s v="MEXICO CROSSINGS THROUGH NOGALES ARIZONA"/>
    <n v="817038"/>
    <s v="Truck"/>
    <m/>
    <m/>
    <n v="2024"/>
    <s v="N/A"/>
    <s v="I (import)"/>
    <m/>
  </r>
  <r>
    <s v="Watermelons"/>
    <x v="1"/>
    <s v="Yes"/>
    <s v="N/A"/>
    <s v="SEEDLESS"/>
    <x v="362"/>
    <s v="MEXICO CROSSINGS THROUGH NOGALES ARIZONA"/>
    <n v="675657"/>
    <s v="Truck"/>
    <m/>
    <m/>
    <n v="2024"/>
    <s v="N/A"/>
    <s v="I (import)"/>
    <m/>
  </r>
  <r>
    <s v="Watermelons"/>
    <x v="1"/>
    <s v="No"/>
    <s v="N/A"/>
    <s v="SEEDLESS"/>
    <x v="362"/>
    <s v="MEXICO CROSSINGS THROUGH NOGALES ARIZONA"/>
    <n v="7605105"/>
    <s v="Truck"/>
    <m/>
    <m/>
    <n v="2024"/>
    <s v="N/A"/>
    <s v="I (import)"/>
    <m/>
  </r>
  <r>
    <s v="Watermelons"/>
    <x v="1"/>
    <s v="No"/>
    <s v="N/A"/>
    <s v="N/A"/>
    <x v="362"/>
    <s v="MEXICO CROSSINGS THROUGH OTAY MESA CALIFORNIA"/>
    <n v="70312"/>
    <s v="Truck"/>
    <m/>
    <m/>
    <n v="2024"/>
    <s v="N/A"/>
    <s v="I (import)"/>
    <m/>
  </r>
  <r>
    <s v="Watermelons"/>
    <x v="1"/>
    <s v="No"/>
    <s v="N/A"/>
    <s v="SEEDLESS"/>
    <x v="362"/>
    <s v="MEXICO CROSSINGS THROUGH OTAY MESA CALIFORNIA"/>
    <n v="58346"/>
    <s v="Truck"/>
    <m/>
    <m/>
    <n v="2024"/>
    <s v="N/A"/>
    <s v="I (import)"/>
    <m/>
  </r>
  <r>
    <s v="Watermelons"/>
    <x v="1"/>
    <s v="No"/>
    <s v="N/A"/>
    <s v="N/A"/>
    <x v="362"/>
    <s v="MEXICO CROSSINGS THROUGH PHARR TEXAS"/>
    <n v="131375"/>
    <s v="Truck"/>
    <m/>
    <m/>
    <n v="2024"/>
    <s v="N/A"/>
    <s v="I (import)"/>
    <m/>
  </r>
  <r>
    <s v="Watermelons"/>
    <x v="1"/>
    <s v="No"/>
    <s v="N/A"/>
    <s v="RED FLESH SEEDLESS MINIATURE"/>
    <x v="362"/>
    <s v="MEXICO CROSSINGS THROUGH PHARR TEXAS"/>
    <n v="36036"/>
    <s v="Truck"/>
    <m/>
    <m/>
    <n v="2024"/>
    <s v="N/A"/>
    <s v="I (import)"/>
    <m/>
  </r>
  <r>
    <s v="Watermelons"/>
    <x v="1"/>
    <s v="No"/>
    <s v="N/A"/>
    <s v="SEEDLESS"/>
    <x v="362"/>
    <s v="MEXICO CROSSINGS THROUGH PHARR TEXAS"/>
    <n v="475200"/>
    <s v="Truck"/>
    <m/>
    <m/>
    <n v="2024"/>
    <s v="N/A"/>
    <s v="I (import)"/>
    <m/>
  </r>
  <r>
    <s v="Watermelons"/>
    <x v="1"/>
    <s v="No"/>
    <s v="N/A"/>
    <s v="N/A"/>
    <x v="362"/>
    <s v="MEXICO CROSSINGS THROUGH PROGRESO TEXAS"/>
    <n v="276254"/>
    <s v="Truck"/>
    <m/>
    <m/>
    <n v="2024"/>
    <s v="N/A"/>
    <s v="I (import)"/>
    <m/>
  </r>
  <r>
    <s v="Watermelons"/>
    <x v="1"/>
    <s v="No"/>
    <s v="N/A"/>
    <s v="SEEDLESS"/>
    <x v="362"/>
    <s v="MEXICO CROSSINGS THROUGH PROGRESO TEXAS"/>
    <n v="331694"/>
    <s v="Truck"/>
    <m/>
    <m/>
    <n v="2024"/>
    <s v="N/A"/>
    <s v="I (import)"/>
    <m/>
  </r>
  <r>
    <s v="Watermelons"/>
    <x v="1"/>
    <s v="No"/>
    <s v="N/A"/>
    <s v="N/A"/>
    <x v="362"/>
    <s v="MEXICO CROSSINGS THROUGH RIO GRANDE CITY TEXAS"/>
    <n v="404646"/>
    <s v="Truck"/>
    <m/>
    <m/>
    <n v="2024"/>
    <s v="N/A"/>
    <s v="I (import)"/>
    <m/>
  </r>
  <r>
    <s v="Watermelons"/>
    <x v="1"/>
    <s v="No"/>
    <s v="N/A"/>
    <s v="SEEDLESS"/>
    <x v="362"/>
    <s v="MEXICO CROSSINGS THROUGH RIO GRANDE CITY TEXAS"/>
    <n v="238348"/>
    <s v="Truck"/>
    <m/>
    <m/>
    <n v="2024"/>
    <s v="N/A"/>
    <s v="I (import)"/>
    <m/>
  </r>
  <r>
    <s v="Watermelons"/>
    <x v="1"/>
    <s v="No"/>
    <s v="N/A"/>
    <s v="N/A"/>
    <x v="362"/>
    <s v="MEXICO CROSSINGS THROUGH ROMA TEXAS"/>
    <n v="138587"/>
    <s v="Truck"/>
    <m/>
    <m/>
    <n v="2024"/>
    <s v="N/A"/>
    <s v="I (import)"/>
    <m/>
  </r>
  <r>
    <s v="Watermelons"/>
    <x v="3"/>
    <s v="No"/>
    <s v="N/A"/>
    <s v="N/A"/>
    <x v="362"/>
    <s v="IMPORTS THROUGH PORT CANAVERAL FLORIDA"/>
    <n v="330600"/>
    <s v="Boat"/>
    <m/>
    <m/>
    <n v="2024"/>
    <s v="N/A"/>
    <s v="I (import)"/>
    <m/>
  </r>
  <r>
    <s v="Watermelons"/>
    <x v="0"/>
    <s v="No"/>
    <s v="N/A"/>
    <s v="N/A"/>
    <x v="362"/>
    <s v="IMPORTS THROUGH SAN JUAN PUERTO RICO"/>
    <n v="18374"/>
    <s v="Boat"/>
    <m/>
    <m/>
    <n v="2024"/>
    <s v="N/A"/>
    <s v="I (import)"/>
    <m/>
  </r>
  <r>
    <s v="Watermelons"/>
    <x v="3"/>
    <s v="No"/>
    <s v="N/A"/>
    <s v="N/A"/>
    <x v="362"/>
    <s v="IMPORTS THROUGH SOUTH FLORIDA/TAMPA"/>
    <n v="42609"/>
    <s v="Boat"/>
    <m/>
    <m/>
    <n v="2024"/>
    <s v="N/A"/>
    <s v="I (import)"/>
    <m/>
  </r>
  <r>
    <s v="Watermelons"/>
    <x v="1"/>
    <s v="No"/>
    <s v="N/A"/>
    <s v="N/A"/>
    <x v="363"/>
    <s v="MEXICO CROSSINGS THROUGH NOGALES ARIZONA"/>
    <n v="4205542"/>
    <s v="Truck"/>
    <m/>
    <m/>
    <n v="2024"/>
    <s v="N/A"/>
    <s v="I (import)"/>
    <m/>
  </r>
  <r>
    <s v="Watermelons"/>
    <x v="1"/>
    <s v="Yes"/>
    <s v="N/A"/>
    <s v="RED FLESH SEEDLESS MINIATURE"/>
    <x v="363"/>
    <s v="MEXICO CROSSINGS THROUGH NOGALES ARIZONA"/>
    <n v="244407"/>
    <s v="Truck"/>
    <m/>
    <m/>
    <n v="2024"/>
    <s v="N/A"/>
    <s v="I (import)"/>
    <m/>
  </r>
  <r>
    <s v="Watermelons"/>
    <x v="1"/>
    <s v="No"/>
    <s v="N/A"/>
    <s v="RED FLESH SEEDLESS MINIATURE"/>
    <x v="363"/>
    <s v="MEXICO CROSSINGS THROUGH NOGALES ARIZONA"/>
    <n v="1025963"/>
    <s v="Truck"/>
    <m/>
    <m/>
    <n v="2024"/>
    <s v="N/A"/>
    <s v="I (import)"/>
    <m/>
  </r>
  <r>
    <s v="Watermelons"/>
    <x v="1"/>
    <s v="Yes"/>
    <s v="N/A"/>
    <s v="SEEDLESS"/>
    <x v="363"/>
    <s v="MEXICO CROSSINGS THROUGH NOGALES ARIZONA"/>
    <n v="241206"/>
    <s v="Truck"/>
    <m/>
    <m/>
    <n v="2024"/>
    <s v="N/A"/>
    <s v="I (import)"/>
    <m/>
  </r>
  <r>
    <s v="Watermelons"/>
    <x v="1"/>
    <s v="No"/>
    <s v="N/A"/>
    <s v="SEEDLESS"/>
    <x v="363"/>
    <s v="MEXICO CROSSINGS THROUGH NOGALES ARIZONA"/>
    <n v="11124656"/>
    <s v="Truck"/>
    <m/>
    <m/>
    <n v="2024"/>
    <s v="N/A"/>
    <s v="I (import)"/>
    <m/>
  </r>
  <r>
    <s v="Watermelons"/>
    <x v="1"/>
    <s v="No"/>
    <s v="N/A"/>
    <s v="N/A"/>
    <x v="363"/>
    <s v="MEXICO CROSSINGS THROUGH OTAY MESA CALIFORNIA"/>
    <n v="32912"/>
    <s v="Truck"/>
    <m/>
    <m/>
    <n v="2024"/>
    <s v="N/A"/>
    <s v="I (import)"/>
    <m/>
  </r>
  <r>
    <s v="Watermelons"/>
    <x v="1"/>
    <s v="No"/>
    <s v="N/A"/>
    <s v="SEEDLESS"/>
    <x v="363"/>
    <s v="MEXICO CROSSINGS THROUGH OTAY MESA CALIFORNIA"/>
    <n v="5069"/>
    <s v="Truck"/>
    <m/>
    <m/>
    <n v="2024"/>
    <s v="N/A"/>
    <s v="I (import)"/>
    <m/>
  </r>
  <r>
    <s v="Watermelons"/>
    <x v="1"/>
    <s v="No"/>
    <s v="N/A"/>
    <s v="N/A"/>
    <x v="363"/>
    <s v="MEXICO CROSSINGS THROUGH PHARR TEXAS"/>
    <n v="139269"/>
    <s v="Truck"/>
    <m/>
    <m/>
    <n v="2024"/>
    <s v="N/A"/>
    <s v="I (import)"/>
    <m/>
  </r>
  <r>
    <s v="Watermelons"/>
    <x v="1"/>
    <s v="No"/>
    <s v="N/A"/>
    <s v="SEEDLESS"/>
    <x v="363"/>
    <s v="MEXICO CROSSINGS THROUGH PHARR TEXAS"/>
    <n v="597960"/>
    <s v="Truck"/>
    <m/>
    <m/>
    <n v="2024"/>
    <s v="N/A"/>
    <s v="I (import)"/>
    <m/>
  </r>
  <r>
    <s v="Watermelons"/>
    <x v="1"/>
    <s v="No"/>
    <s v="N/A"/>
    <s v="N/A"/>
    <x v="363"/>
    <s v="MEXICO CROSSINGS THROUGH PROGRESO TEXAS"/>
    <n v="87186"/>
    <s v="Truck"/>
    <m/>
    <m/>
    <n v="2024"/>
    <s v="N/A"/>
    <s v="I (import)"/>
    <m/>
  </r>
  <r>
    <s v="Watermelons"/>
    <x v="1"/>
    <s v="No"/>
    <s v="N/A"/>
    <s v="SEEDLESS"/>
    <x v="363"/>
    <s v="MEXICO CROSSINGS THROUGH PROGRESO TEXAS"/>
    <n v="158664"/>
    <s v="Truck"/>
    <m/>
    <m/>
    <n v="2024"/>
    <s v="N/A"/>
    <s v="I (import)"/>
    <m/>
  </r>
  <r>
    <s v="Watermelons"/>
    <x v="1"/>
    <s v="No"/>
    <s v="N/A"/>
    <s v="SEEDLESS"/>
    <x v="363"/>
    <s v="MEXICO CROSSINGS THROUGH RIO GRANDE CITY TEXAS"/>
    <n v="84810"/>
    <s v="Truck"/>
    <m/>
    <m/>
    <n v="2024"/>
    <s v="N/A"/>
    <s v="I (import)"/>
    <m/>
  </r>
  <r>
    <s v="Watermelons"/>
    <x v="7"/>
    <s v="No"/>
    <s v="N/A"/>
    <s v="SEEDLESS"/>
    <x v="363"/>
    <s v="IMPORTS THROUGH FREEPORT TEXAS"/>
    <n v="739275"/>
    <s v="Boat"/>
    <m/>
    <m/>
    <n v="2024"/>
    <s v="N/A"/>
    <s v="I (import)"/>
    <m/>
  </r>
  <r>
    <s v="Watermelons"/>
    <x v="0"/>
    <s v="No"/>
    <s v="N/A"/>
    <s v="N/A"/>
    <x v="363"/>
    <s v="IMPORTS THROUGH SAN JUAN PUERTO RICO"/>
    <n v="3238"/>
    <s v="Boat"/>
    <m/>
    <m/>
    <n v="2024"/>
    <s v="N/A"/>
    <s v="I (import)"/>
    <m/>
  </r>
  <r>
    <s v="Watermelons"/>
    <x v="8"/>
    <s v="No"/>
    <s v="24 inch bins"/>
    <s v="RED FLESH SEEDED TYPE"/>
    <x v="363"/>
    <s v="CENTRAL FLORIDA"/>
    <n v="784000"/>
    <s v="Truck"/>
    <n v="1960"/>
    <m/>
    <n v="2025"/>
    <s v="N/A"/>
    <s v="D (domestic)"/>
    <m/>
  </r>
  <r>
    <s v="Watermelons"/>
    <x v="8"/>
    <s v="No"/>
    <s v="cartons"/>
    <s v="RED FLESH SEEDLESS MINIATURE"/>
    <x v="363"/>
    <s v="CENTRAL FLORIDA"/>
    <n v="36125"/>
    <s v="Truck"/>
    <n v="425"/>
    <m/>
    <n v="2025"/>
    <s v="N/A"/>
    <s v="D (domestic)"/>
    <m/>
  </r>
  <r>
    <s v="Watermelons"/>
    <x v="8"/>
    <s v="No"/>
    <s v="24 inch bins"/>
    <s v="RED FLESH SEEDLESS TYPE"/>
    <x v="363"/>
    <s v="CENTRAL FLORIDA"/>
    <n v="11312000"/>
    <s v="Truck"/>
    <n v="28280"/>
    <m/>
    <n v="2025"/>
    <s v="N/A"/>
    <s v="D (domestic)"/>
    <m/>
  </r>
  <r>
    <s v="Watermelons"/>
    <x v="8"/>
    <s v="No"/>
    <s v="cartons"/>
    <s v="RED FLESH SEEDLESS MINIATURE"/>
    <x v="364"/>
    <s v="CENTRAL FLORIDA"/>
    <n v="36125"/>
    <s v="Truck"/>
    <n v="425"/>
    <m/>
    <n v="2025"/>
    <s v="N/A"/>
    <s v="D (domestic)"/>
    <m/>
  </r>
  <r>
    <s v="Watermelons"/>
    <x v="8"/>
    <s v="No"/>
    <s v="24 inch bins"/>
    <s v="RED FLESH SEEDED TYPE"/>
    <x v="364"/>
    <s v="CENTRAL FLORIDA"/>
    <n v="1209600"/>
    <s v="Truck"/>
    <n v="3024"/>
    <m/>
    <n v="2025"/>
    <s v="N/A"/>
    <s v="D (domestic)"/>
    <m/>
  </r>
  <r>
    <s v="Watermelons"/>
    <x v="8"/>
    <s v="No"/>
    <s v="24 inch bins"/>
    <s v="RED FLESH SEEDLESS TYPE"/>
    <x v="364"/>
    <s v="CENTRAL FLORIDA"/>
    <n v="8512000"/>
    <s v="Truck"/>
    <n v="21280"/>
    <m/>
    <n v="2025"/>
    <s v="N/A"/>
    <s v="D (domestic)"/>
    <m/>
  </r>
  <r>
    <s v="Watermelons"/>
    <x v="8"/>
    <s v="No"/>
    <s v="cartons"/>
    <s v="RED FLESH SEEDLESS MINIATURE"/>
    <x v="365"/>
    <s v="CENTRAL FLORIDA"/>
    <n v="93925"/>
    <s v="Truck"/>
    <n v="1105"/>
    <m/>
    <n v="2025"/>
    <s v="N/A"/>
    <s v="D (domestic)"/>
    <m/>
  </r>
  <r>
    <s v="Watermelons"/>
    <x v="8"/>
    <s v="No"/>
    <s v="24 inch bins"/>
    <s v="RED FLESH SEEDED TYPE"/>
    <x v="365"/>
    <s v="CENTRAL FLORIDA"/>
    <n v="1500800"/>
    <s v="Truck"/>
    <n v="3752"/>
    <m/>
    <n v="2025"/>
    <s v="N/A"/>
    <s v="D (domestic)"/>
    <m/>
  </r>
  <r>
    <s v="Watermelons"/>
    <x v="8"/>
    <s v="No"/>
    <s v="24 inch bins"/>
    <s v="RED FLESH SEEDLESS TYPE"/>
    <x v="365"/>
    <s v="CENTRAL FLORIDA"/>
    <n v="12028800"/>
    <s v="Truck"/>
    <n v="30072"/>
    <m/>
    <n v="2025"/>
    <s v="N/A"/>
    <s v="D (domestic)"/>
    <m/>
  </r>
  <r>
    <s v="Watermelons"/>
    <x v="8"/>
    <s v="No"/>
    <s v="cartons"/>
    <s v="RED FLESH SEEDLESS MINIATURE"/>
    <x v="366"/>
    <s v="CENTRAL FLORIDA"/>
    <n v="86700"/>
    <s v="Truck"/>
    <n v="1020"/>
    <m/>
    <n v="2025"/>
    <s v="N/A"/>
    <s v="D (domestic)"/>
    <m/>
  </r>
  <r>
    <s v="Watermelons"/>
    <x v="8"/>
    <s v="No"/>
    <s v="24 inch bins"/>
    <s v="RED FLESH SEEDED TYPE"/>
    <x v="366"/>
    <s v="CENTRAL FLORIDA"/>
    <n v="1366400"/>
    <s v="Truck"/>
    <n v="3416"/>
    <m/>
    <n v="2025"/>
    <s v="N/A"/>
    <s v="D (domestic)"/>
    <m/>
  </r>
  <r>
    <s v="Watermelons"/>
    <x v="8"/>
    <s v="No"/>
    <s v="24 inch bins"/>
    <s v="RED FLESH SEEDLESS TYPE"/>
    <x v="366"/>
    <s v="CENTRAL FLORIDA"/>
    <n v="11872000"/>
    <s v="Truck"/>
    <n v="29680"/>
    <m/>
    <n v="2025"/>
    <s v="N/A"/>
    <s v="D (domestic)"/>
    <m/>
  </r>
  <r>
    <s v="Watermelons"/>
    <x v="3"/>
    <s v="No"/>
    <s v="N/A"/>
    <s v="SEEDLESS"/>
    <x v="366"/>
    <s v="IMPORTS THROUGH LOS ANGELES-LONG BEACH CALIFORNIA"/>
    <n v="132000"/>
    <s v="Boat"/>
    <m/>
    <m/>
    <n v="2024"/>
    <s v="N/A"/>
    <s v="I (import)"/>
    <m/>
  </r>
  <r>
    <s v="Watermelons"/>
    <x v="7"/>
    <s v="No"/>
    <s v="N/A"/>
    <s v="SEEDLESS"/>
    <x v="366"/>
    <s v="IMPORTS THROUGH LOS ANGELES-LONG BEACH CALIFORNIA"/>
    <n v="26017"/>
    <s v="Boat"/>
    <m/>
    <m/>
    <n v="2024"/>
    <s v="N/A"/>
    <s v="I (import)"/>
    <m/>
  </r>
  <r>
    <s v="Watermelons"/>
    <x v="0"/>
    <s v="No"/>
    <s v="N/A"/>
    <s v="N/A"/>
    <x v="366"/>
    <s v="IMPORTS THROUGH SAN JUAN PUERTO RICO"/>
    <n v="26189"/>
    <s v="Boat"/>
    <m/>
    <m/>
    <n v="2024"/>
    <s v="N/A"/>
    <s v="I (import)"/>
    <m/>
  </r>
  <r>
    <s v="Watermelons"/>
    <x v="7"/>
    <s v="No"/>
    <s v="N/A"/>
    <s v="SEEDLESS"/>
    <x v="366"/>
    <s v="IMPORTS THROUGH SOUTH FLORIDA/TAMPA"/>
    <n v="129602"/>
    <s v="Boat"/>
    <m/>
    <m/>
    <n v="2024"/>
    <s v="N/A"/>
    <s v="I (import)"/>
    <m/>
  </r>
  <r>
    <s v="Watermelons"/>
    <x v="1"/>
    <s v="No"/>
    <s v="N/A"/>
    <s v="N/A"/>
    <x v="366"/>
    <s v="MEXICO CROSSINGS THROUGH NOGALES ARIZONA"/>
    <n v="4339007"/>
    <s v="Truck"/>
    <m/>
    <m/>
    <n v="2024"/>
    <s v="N/A"/>
    <s v="I (import)"/>
    <m/>
  </r>
  <r>
    <s v="Watermelons"/>
    <x v="1"/>
    <s v="Yes"/>
    <s v="N/A"/>
    <s v="RED FLESH SEEDLESS MINIATURE"/>
    <x v="366"/>
    <s v="MEXICO CROSSINGS THROUGH NOGALES ARIZONA"/>
    <n v="114818"/>
    <s v="Truck"/>
    <m/>
    <m/>
    <n v="2024"/>
    <s v="N/A"/>
    <s v="I (import)"/>
    <m/>
  </r>
  <r>
    <s v="Watermelons"/>
    <x v="1"/>
    <s v="No"/>
    <s v="N/A"/>
    <s v="RED FLESH SEEDLESS MINIATURE"/>
    <x v="366"/>
    <s v="MEXICO CROSSINGS THROUGH NOGALES ARIZONA"/>
    <n v="689172"/>
    <s v="Truck"/>
    <m/>
    <m/>
    <n v="2024"/>
    <s v="N/A"/>
    <s v="I (import)"/>
    <m/>
  </r>
  <r>
    <s v="Watermelons"/>
    <x v="1"/>
    <s v="Yes"/>
    <s v="N/A"/>
    <s v="SEEDLESS"/>
    <x v="366"/>
    <s v="MEXICO CROSSINGS THROUGH NOGALES ARIZONA"/>
    <n v="341558"/>
    <s v="Truck"/>
    <m/>
    <m/>
    <n v="2024"/>
    <s v="N/A"/>
    <s v="I (import)"/>
    <m/>
  </r>
  <r>
    <s v="Watermelons"/>
    <x v="1"/>
    <s v="No"/>
    <s v="N/A"/>
    <s v="SEEDLESS"/>
    <x v="366"/>
    <s v="MEXICO CROSSINGS THROUGH NOGALES ARIZONA"/>
    <n v="8114669"/>
    <s v="Truck"/>
    <m/>
    <m/>
    <n v="2024"/>
    <s v="N/A"/>
    <s v="I (import)"/>
    <m/>
  </r>
  <r>
    <s v="Watermelons"/>
    <x v="1"/>
    <s v="No"/>
    <s v="N/A"/>
    <s v="N/A"/>
    <x v="366"/>
    <s v="MEXICO CROSSINGS THROUGH OTAY MESA CALIFORNIA"/>
    <n v="48393"/>
    <s v="Truck"/>
    <m/>
    <m/>
    <n v="2024"/>
    <s v="N/A"/>
    <s v="I (import)"/>
    <m/>
  </r>
  <r>
    <s v="Watermelons"/>
    <x v="1"/>
    <s v="No"/>
    <s v="N/A"/>
    <s v="SEEDLESS"/>
    <x v="366"/>
    <s v="MEXICO CROSSINGS THROUGH OTAY MESA CALIFORNIA"/>
    <n v="243956"/>
    <s v="Truck"/>
    <m/>
    <m/>
    <n v="2024"/>
    <s v="N/A"/>
    <s v="I (import)"/>
    <m/>
  </r>
  <r>
    <s v="Watermelons"/>
    <x v="1"/>
    <s v="No"/>
    <s v="N/A"/>
    <s v="N/A"/>
    <x v="366"/>
    <s v="MEXICO CROSSINGS THROUGH EL PASO TEXAS"/>
    <n v="15400"/>
    <s v="Truck"/>
    <m/>
    <m/>
    <n v="2024"/>
    <s v="N/A"/>
    <s v="I (import)"/>
    <m/>
  </r>
  <r>
    <s v="Watermelons"/>
    <x v="1"/>
    <s v="No"/>
    <s v="N/A"/>
    <s v="N/A"/>
    <x v="366"/>
    <s v="MEXICO CROSSINGS THROUGH PHARR TEXAS"/>
    <n v="176026"/>
    <s v="Truck"/>
    <m/>
    <m/>
    <n v="2024"/>
    <s v="N/A"/>
    <s v="I (import)"/>
    <m/>
  </r>
  <r>
    <s v="Watermelons"/>
    <x v="1"/>
    <s v="No"/>
    <s v="N/A"/>
    <s v="RED FLESH SEEDLESS MINIATURE"/>
    <x v="366"/>
    <s v="MEXICO CROSSINGS THROUGH PHARR TEXAS"/>
    <n v="39204"/>
    <s v="Truck"/>
    <m/>
    <m/>
    <n v="2024"/>
    <s v="N/A"/>
    <s v="I (import)"/>
    <m/>
  </r>
  <r>
    <s v="Watermelons"/>
    <x v="1"/>
    <s v="No"/>
    <s v="N/A"/>
    <s v="SEEDLESS"/>
    <x v="366"/>
    <s v="MEXICO CROSSINGS THROUGH PHARR TEXAS"/>
    <n v="126720"/>
    <s v="Truck"/>
    <m/>
    <m/>
    <n v="2024"/>
    <s v="N/A"/>
    <s v="I (import)"/>
    <m/>
  </r>
  <r>
    <s v="Watermelons"/>
    <x v="1"/>
    <s v="No"/>
    <s v="N/A"/>
    <s v="N/A"/>
    <x v="366"/>
    <s v="MEXICO CROSSINGS THROUGH PROGRESO TEXAS"/>
    <n v="161568"/>
    <s v="Truck"/>
    <m/>
    <m/>
    <n v="2024"/>
    <s v="N/A"/>
    <s v="I (import)"/>
    <m/>
  </r>
  <r>
    <s v="Watermelons"/>
    <x v="1"/>
    <s v="No"/>
    <s v="N/A"/>
    <s v="N/A"/>
    <x v="366"/>
    <s v="MEXICO CROSSINGS THROUGH RIO GRANDE CITY TEXAS"/>
    <n v="300630"/>
    <s v="Truck"/>
    <m/>
    <m/>
    <n v="2024"/>
    <s v="N/A"/>
    <s v="I (import)"/>
    <m/>
  </r>
  <r>
    <s v="Watermelons"/>
    <x v="8"/>
    <s v="No"/>
    <s v="cartons"/>
    <s v="RED FLESH SEEDLESS MINIATURE"/>
    <x v="367"/>
    <s v="CENTRAL FLORIDA"/>
    <n v="108375"/>
    <s v="Truck"/>
    <n v="1275"/>
    <m/>
    <n v="2025"/>
    <s v="N/A"/>
    <s v="D (domestic)"/>
    <m/>
  </r>
  <r>
    <s v="Watermelons"/>
    <x v="8"/>
    <s v="No"/>
    <s v="24 inch bins"/>
    <s v="RED FLESH SEEDLESS TYPE"/>
    <x v="367"/>
    <s v="CENTRAL FLORIDA"/>
    <n v="10752000"/>
    <s v="Truck"/>
    <n v="26880"/>
    <m/>
    <n v="2025"/>
    <s v="N/A"/>
    <s v="D (domestic)"/>
    <m/>
  </r>
  <r>
    <s v="Watermelons"/>
    <x v="8"/>
    <s v="No"/>
    <s v="24 inch bins"/>
    <s v="RED FLESH SEEDED TYPE"/>
    <x v="367"/>
    <s v="CENTRAL FLORIDA"/>
    <n v="1344000"/>
    <s v="Truck"/>
    <n v="3360"/>
    <m/>
    <n v="2025"/>
    <s v="N/A"/>
    <s v="D (domestic)"/>
    <m/>
  </r>
  <r>
    <s v="Watermelons"/>
    <x v="7"/>
    <s v="No"/>
    <s v="N/A"/>
    <s v="SEEDLESS"/>
    <x v="367"/>
    <s v="IMPORTS THROUGH LOS ANGELES-LONG BEACH CALIFORNIA"/>
    <n v="86724"/>
    <s v="Boat"/>
    <m/>
    <m/>
    <n v="2024"/>
    <s v="N/A"/>
    <s v="I (import)"/>
    <m/>
  </r>
  <r>
    <s v="Watermelons"/>
    <x v="3"/>
    <s v="No"/>
    <s v="N/A"/>
    <s v="SEEDLESS"/>
    <x v="367"/>
    <s v="IMPORTS THROUGH PHILADELPHIA-CAMDEN PENNSYLVANIA-NEW JERSEY"/>
    <n v="42900"/>
    <s v="Boat"/>
    <m/>
    <m/>
    <n v="2024"/>
    <s v="N/A"/>
    <s v="I (import)"/>
    <m/>
  </r>
  <r>
    <s v="Watermelons"/>
    <x v="1"/>
    <s v="No"/>
    <s v="N/A"/>
    <s v="N/A"/>
    <x v="367"/>
    <s v="MEXICO CROSSINGS THROUGH NOGALES ARIZONA"/>
    <n v="4294444"/>
    <s v="Truck"/>
    <m/>
    <m/>
    <n v="2024"/>
    <s v="N/A"/>
    <s v="I (import)"/>
    <m/>
  </r>
  <r>
    <s v="Watermelons"/>
    <x v="1"/>
    <s v="No"/>
    <s v="N/A"/>
    <s v="RED FLESH SEEDLESS MINIATURE"/>
    <x v="367"/>
    <s v="MEXICO CROSSINGS THROUGH NOGALES ARIZONA"/>
    <n v="272985"/>
    <s v="Truck"/>
    <m/>
    <m/>
    <n v="2024"/>
    <s v="N/A"/>
    <s v="I (import)"/>
    <m/>
  </r>
  <r>
    <s v="Watermelons"/>
    <x v="1"/>
    <s v="Yes"/>
    <s v="N/A"/>
    <s v="SEEDLESS"/>
    <x v="367"/>
    <s v="MEXICO CROSSINGS THROUGH NOGALES ARIZONA"/>
    <n v="111643"/>
    <s v="Truck"/>
    <m/>
    <m/>
    <n v="2024"/>
    <s v="N/A"/>
    <s v="I (import)"/>
    <m/>
  </r>
  <r>
    <s v="Watermelons"/>
    <x v="1"/>
    <s v="No"/>
    <s v="N/A"/>
    <s v="SEEDLESS"/>
    <x v="367"/>
    <s v="MEXICO CROSSINGS THROUGH NOGALES ARIZONA"/>
    <n v="7123789"/>
    <s v="Truck"/>
    <m/>
    <m/>
    <n v="2024"/>
    <s v="N/A"/>
    <s v="I (import)"/>
    <m/>
  </r>
  <r>
    <s v="Watermelons"/>
    <x v="1"/>
    <s v="No"/>
    <s v="N/A"/>
    <s v="N/A"/>
    <x v="367"/>
    <s v="MEXICO CROSSINGS THROUGH OTAY MESA CALIFORNIA"/>
    <n v="15127"/>
    <s v="Truck"/>
    <m/>
    <m/>
    <n v="2024"/>
    <s v="N/A"/>
    <s v="I (import)"/>
    <m/>
  </r>
  <r>
    <s v="Watermelons"/>
    <x v="1"/>
    <s v="No"/>
    <s v="N/A"/>
    <s v="SEEDLESS"/>
    <x v="367"/>
    <s v="MEXICO CROSSINGS THROUGH OTAY MESA CALIFORNIA"/>
    <n v="2"/>
    <s v="Truck"/>
    <m/>
    <m/>
    <n v="2024"/>
    <s v="N/A"/>
    <s v="I (import)"/>
    <m/>
  </r>
  <r>
    <s v="Watermelons"/>
    <x v="3"/>
    <s v="No"/>
    <s v="N/A"/>
    <s v="RED FLESH SEEDLESS MINIATURE"/>
    <x v="367"/>
    <s v="MEXICO CROSSINGS THROUGH PHARR TEXAS"/>
    <n v="47135"/>
    <s v="Truck"/>
    <m/>
    <m/>
    <n v="2024"/>
    <s v="N/A"/>
    <s v="I (import)"/>
    <m/>
  </r>
  <r>
    <s v="Watermelons"/>
    <x v="1"/>
    <s v="No"/>
    <s v="N/A"/>
    <s v="N/A"/>
    <x v="367"/>
    <s v="MEXICO CROSSINGS THROUGH PHARR TEXAS"/>
    <n v="231568"/>
    <s v="Truck"/>
    <m/>
    <m/>
    <n v="2024"/>
    <s v="N/A"/>
    <s v="I (import)"/>
    <m/>
  </r>
  <r>
    <s v="Watermelons"/>
    <x v="1"/>
    <s v="No"/>
    <s v="N/A"/>
    <s v="RED FLESH SEEDLESS MINIATURE"/>
    <x v="367"/>
    <s v="MEXICO CROSSINGS THROUGH PHARR TEXAS"/>
    <n v="2919"/>
    <s v="Truck"/>
    <m/>
    <m/>
    <n v="2024"/>
    <s v="N/A"/>
    <s v="I (import)"/>
    <m/>
  </r>
  <r>
    <s v="Watermelons"/>
    <x v="1"/>
    <s v="No"/>
    <s v="N/A"/>
    <s v="SEEDLESS"/>
    <x v="367"/>
    <s v="MEXICO CROSSINGS THROUGH PHARR TEXAS"/>
    <n v="170280"/>
    <s v="Truck"/>
    <m/>
    <m/>
    <n v="2024"/>
    <s v="N/A"/>
    <s v="I (import)"/>
    <m/>
  </r>
  <r>
    <s v="Watermelons"/>
    <x v="1"/>
    <s v="No"/>
    <s v="N/A"/>
    <s v="N/A"/>
    <x v="367"/>
    <s v="MEXICO CROSSINGS THROUGH PROGRESO TEXAS"/>
    <n v="534490"/>
    <s v="Truck"/>
    <m/>
    <m/>
    <n v="2024"/>
    <s v="N/A"/>
    <s v="I (import)"/>
    <m/>
  </r>
  <r>
    <s v="Watermelons"/>
    <x v="1"/>
    <s v="No"/>
    <s v="N/A"/>
    <s v="SEEDLESS"/>
    <x v="367"/>
    <s v="MEXICO CROSSINGS THROUGH PROGRESO TEXAS"/>
    <n v="115786"/>
    <s v="Truck"/>
    <m/>
    <m/>
    <n v="2024"/>
    <s v="N/A"/>
    <s v="I (import)"/>
    <m/>
  </r>
  <r>
    <s v="Watermelons"/>
    <x v="1"/>
    <s v="No"/>
    <s v="N/A"/>
    <s v="N/A"/>
    <x v="367"/>
    <s v="MEXICO CROSSINGS THROUGH RIO GRANDE CITY TEXAS"/>
    <n v="137390"/>
    <s v="Truck"/>
    <m/>
    <m/>
    <n v="2024"/>
    <s v="N/A"/>
    <s v="I (import)"/>
    <m/>
  </r>
  <r>
    <s v="Watermelons"/>
    <x v="1"/>
    <s v="No"/>
    <s v="N/A"/>
    <s v="N/A"/>
    <x v="368"/>
    <s v="MEXICO CROSSINGS THROUGH EL PASO TEXAS"/>
    <n v="9240"/>
    <s v="Truck"/>
    <m/>
    <m/>
    <n v="2024"/>
    <s v="N/A"/>
    <s v="I (import)"/>
    <m/>
  </r>
  <r>
    <s v="Watermelons"/>
    <x v="3"/>
    <s v="No"/>
    <s v="N/A"/>
    <s v="RED FLESH SEEDLESS MINIATURE"/>
    <x v="368"/>
    <s v="MEXICO CROSSINGS THROUGH PHARR TEXAS"/>
    <n v="47139"/>
    <s v="Truck"/>
    <m/>
    <m/>
    <n v="2024"/>
    <s v="N/A"/>
    <s v="I (import)"/>
    <m/>
  </r>
  <r>
    <s v="Watermelons"/>
    <x v="1"/>
    <s v="No"/>
    <s v="N/A"/>
    <s v="N/A"/>
    <x v="368"/>
    <s v="MEXICO CROSSINGS THROUGH PHARR TEXAS"/>
    <n v="376031"/>
    <s v="Truck"/>
    <m/>
    <m/>
    <n v="2024"/>
    <s v="N/A"/>
    <s v="I (import)"/>
    <m/>
  </r>
  <r>
    <s v="Watermelons"/>
    <x v="1"/>
    <s v="No"/>
    <s v="N/A"/>
    <s v="SEEDLESS"/>
    <x v="368"/>
    <s v="MEXICO CROSSINGS THROUGH PHARR TEXAS"/>
    <n v="831600"/>
    <s v="Truck"/>
    <m/>
    <m/>
    <n v="2024"/>
    <s v="N/A"/>
    <s v="I (import)"/>
    <m/>
  </r>
  <r>
    <s v="Watermelons"/>
    <x v="1"/>
    <s v="No"/>
    <s v="N/A"/>
    <s v="N/A"/>
    <x v="368"/>
    <s v="MEXICO CROSSINGS THROUGH PROGRESO TEXAS"/>
    <n v="458568"/>
    <s v="Truck"/>
    <m/>
    <m/>
    <n v="2024"/>
    <s v="N/A"/>
    <s v="I (import)"/>
    <m/>
  </r>
  <r>
    <s v="Watermelons"/>
    <x v="1"/>
    <s v="No"/>
    <s v="N/A"/>
    <s v="SEEDLESS"/>
    <x v="368"/>
    <s v="MEXICO CROSSINGS THROUGH PROGRESO TEXAS"/>
    <n v="1585936"/>
    <s v="Truck"/>
    <m/>
    <m/>
    <n v="2024"/>
    <s v="N/A"/>
    <s v="I (import)"/>
    <m/>
  </r>
  <r>
    <s v="Watermelons"/>
    <x v="1"/>
    <s v="No"/>
    <s v="N/A"/>
    <s v="SEEDLESS"/>
    <x v="368"/>
    <s v="MEXICO CROSSINGS THROUGH RIO GRANDE CITY TEXAS"/>
    <n v="981926"/>
    <s v="Truck"/>
    <m/>
    <m/>
    <n v="2024"/>
    <s v="N/A"/>
    <s v="I (import)"/>
    <m/>
  </r>
  <r>
    <s v="Watermelons"/>
    <x v="7"/>
    <s v="No"/>
    <s v="N/A"/>
    <s v="N/A"/>
    <x v="368"/>
    <s v="IMPORTS THROUGH PHILADELPHIA-CAMDEN PENNSYLVANIA-NEW JERSEY"/>
    <n v="1681647"/>
    <s v="Boat"/>
    <m/>
    <m/>
    <n v="2024"/>
    <s v="N/A"/>
    <s v="I (import)"/>
    <m/>
  </r>
  <r>
    <s v="Watermelons"/>
    <x v="3"/>
    <s v="No"/>
    <s v="N/A"/>
    <s v="N/A"/>
    <x v="368"/>
    <s v="IMPORTS THROUGH PORT CANAVERAL FLORIDA"/>
    <n v="348695"/>
    <s v="Boat"/>
    <m/>
    <m/>
    <n v="2024"/>
    <s v="N/A"/>
    <s v="I (import)"/>
    <m/>
  </r>
  <r>
    <s v="Watermelons"/>
    <x v="3"/>
    <s v="No"/>
    <s v="N/A"/>
    <s v="SEEDLESS"/>
    <x v="368"/>
    <s v="IMPORTS THROUGH SOUTH FLORIDA/TAMPA"/>
    <n v="176517"/>
    <s v="Boat"/>
    <m/>
    <m/>
    <n v="2024"/>
    <s v="N/A"/>
    <s v="I (import)"/>
    <m/>
  </r>
  <r>
    <s v="Watermelons"/>
    <x v="1"/>
    <s v="No"/>
    <s v="N/A"/>
    <s v="N/A"/>
    <x v="368"/>
    <s v="MEXICO CROSSINGS THROUGH NOGALES ARIZONA"/>
    <n v="7355880"/>
    <s v="Truck"/>
    <m/>
    <m/>
    <n v="2024"/>
    <s v="N/A"/>
    <s v="I (import)"/>
    <m/>
  </r>
  <r>
    <s v="Watermelons"/>
    <x v="1"/>
    <s v="Yes"/>
    <s v="N/A"/>
    <s v="RED FLESH SEEDLESS MINIATURE"/>
    <x v="368"/>
    <s v="MEXICO CROSSINGS THROUGH NOGALES ARIZONA"/>
    <n v="73920"/>
    <s v="Truck"/>
    <m/>
    <m/>
    <n v="2024"/>
    <s v="N/A"/>
    <s v="I (import)"/>
    <m/>
  </r>
  <r>
    <s v="Watermelons"/>
    <x v="1"/>
    <s v="No"/>
    <s v="N/A"/>
    <s v="RED FLESH SEEDLESS MINIATURE"/>
    <x v="368"/>
    <s v="MEXICO CROSSINGS THROUGH NOGALES ARIZONA"/>
    <n v="1586961"/>
    <s v="Truck"/>
    <m/>
    <m/>
    <n v="2024"/>
    <s v="N/A"/>
    <s v="I (import)"/>
    <m/>
  </r>
  <r>
    <s v="Watermelons"/>
    <x v="1"/>
    <s v="Yes"/>
    <s v="N/A"/>
    <s v="SEEDLESS"/>
    <x v="368"/>
    <s v="MEXICO CROSSINGS THROUGH NOGALES ARIZONA"/>
    <n v="54560"/>
    <s v="Truck"/>
    <m/>
    <m/>
    <n v="2024"/>
    <s v="N/A"/>
    <s v="I (import)"/>
    <m/>
  </r>
  <r>
    <s v="Watermelons"/>
    <x v="1"/>
    <s v="No"/>
    <s v="N/A"/>
    <s v="SEEDLESS"/>
    <x v="368"/>
    <s v="MEXICO CROSSINGS THROUGH NOGALES ARIZONA"/>
    <n v="9413950"/>
    <s v="Truck"/>
    <m/>
    <m/>
    <n v="2024"/>
    <s v="N/A"/>
    <s v="I (import)"/>
    <m/>
  </r>
  <r>
    <s v="Watermelons"/>
    <x v="1"/>
    <s v="No"/>
    <s v="N/A"/>
    <s v="N/A"/>
    <x v="368"/>
    <s v="MEXICO CROSSINGS THROUGH OTAY MESA CALIFORNIA"/>
    <n v="104207"/>
    <s v="Truck"/>
    <m/>
    <m/>
    <n v="2024"/>
    <s v="N/A"/>
    <s v="I (import)"/>
    <m/>
  </r>
  <r>
    <s v="Watermelons"/>
    <x v="1"/>
    <s v="No"/>
    <s v="N/A"/>
    <s v="SEEDLESS"/>
    <x v="368"/>
    <s v="MEXICO CROSSINGS THROUGH OTAY MESA CALIFORNIA"/>
    <n v="102082"/>
    <s v="Truck"/>
    <m/>
    <m/>
    <n v="2024"/>
    <s v="N/A"/>
    <s v="I (import)"/>
    <m/>
  </r>
  <r>
    <s v="Watermelons"/>
    <x v="8"/>
    <s v="No"/>
    <s v="cartons"/>
    <s v="RED FLESH SEEDLESS MINIATURE"/>
    <x v="368"/>
    <s v="CENTRAL FLORIDA"/>
    <n v="93925"/>
    <s v="Truck"/>
    <n v="1105"/>
    <m/>
    <n v="2025"/>
    <s v="N/A"/>
    <s v="D (domestic)"/>
    <m/>
  </r>
  <r>
    <s v="Watermelons"/>
    <x v="8"/>
    <s v="No"/>
    <s v="24 inch bins"/>
    <s v="RED FLESH SEEDLESS TYPE"/>
    <x v="368"/>
    <s v="CENTRAL FLORIDA"/>
    <n v="9520000"/>
    <s v="Truck"/>
    <n v="23800"/>
    <m/>
    <n v="2025"/>
    <s v="N/A"/>
    <s v="D (domestic)"/>
    <m/>
  </r>
  <r>
    <s v="Watermelons"/>
    <x v="8"/>
    <s v="No"/>
    <s v="24 inch bins"/>
    <s v="RED FLESH SEEDED TYPE"/>
    <x v="368"/>
    <s v="CENTRAL FLORIDA"/>
    <n v="1299200"/>
    <s v="Truck"/>
    <n v="3248"/>
    <m/>
    <n v="2025"/>
    <s v="N/A"/>
    <s v="D (domestic)"/>
    <m/>
  </r>
  <r>
    <s v="Watermelons"/>
    <x v="8"/>
    <s v="No"/>
    <s v="24 inch bins"/>
    <s v="RED FLESH SEEDED TYPE"/>
    <x v="369"/>
    <s v="CENTRAL FLORIDA"/>
    <n v="1130400"/>
    <s v="Truck"/>
    <n v="2826"/>
    <m/>
    <n v="2025"/>
    <s v="N/A"/>
    <s v="D (domestic)"/>
    <m/>
  </r>
  <r>
    <s v="Watermelons"/>
    <x v="8"/>
    <s v="No"/>
    <s v="24 inch bins"/>
    <s v="RED FLESH SEEDLESS TYPE"/>
    <x v="369"/>
    <s v="FLORIDA"/>
    <n v="9184000"/>
    <s v="Truck"/>
    <n v="22960"/>
    <m/>
    <n v="2025"/>
    <s v="N/A"/>
    <s v="D (domestic)"/>
    <m/>
  </r>
  <r>
    <s v="Watermelons"/>
    <x v="8"/>
    <s v="No"/>
    <s v="cartons"/>
    <s v="RED FLESH SEEDLESS MINIATURE"/>
    <x v="369"/>
    <s v="CENTRAL FLORIDA"/>
    <n v="101150"/>
    <s v="Truck"/>
    <n v="1190"/>
    <m/>
    <n v="2025"/>
    <s v="N/A"/>
    <s v="D (domestic)"/>
    <m/>
  </r>
  <r>
    <s v="Watermelons"/>
    <x v="1"/>
    <s v="No"/>
    <s v="N/A"/>
    <s v="N/A"/>
    <x v="369"/>
    <s v="MEXICO CROSSINGS THROUGH NOGALES ARIZONA"/>
    <n v="9640919"/>
    <s v="Truck"/>
    <m/>
    <m/>
    <n v="2024"/>
    <s v="N/A"/>
    <s v="I (import)"/>
    <m/>
  </r>
  <r>
    <s v="Watermelons"/>
    <x v="1"/>
    <s v="Yes"/>
    <s v="N/A"/>
    <s v="RED FLESH SEEDLESS MINIATURE"/>
    <x v="369"/>
    <s v="MEXICO CROSSINGS THROUGH NOGALES ARIZONA"/>
    <n v="96290"/>
    <s v="Truck"/>
    <m/>
    <m/>
    <n v="2024"/>
    <s v="N/A"/>
    <s v="I (import)"/>
    <m/>
  </r>
  <r>
    <s v="Watermelons"/>
    <x v="1"/>
    <s v="No"/>
    <s v="N/A"/>
    <s v="RED FLESH SEEDLESS MINIATURE"/>
    <x v="369"/>
    <s v="MEXICO CROSSINGS THROUGH NOGALES ARIZONA"/>
    <n v="1065237"/>
    <s v="Truck"/>
    <m/>
    <m/>
    <n v="2024"/>
    <s v="N/A"/>
    <s v="I (import)"/>
    <m/>
  </r>
  <r>
    <s v="Watermelons"/>
    <x v="1"/>
    <s v="Yes"/>
    <s v="N/A"/>
    <s v="SEEDLESS"/>
    <x v="369"/>
    <s v="MEXICO CROSSINGS THROUGH NOGALES ARIZONA"/>
    <n v="381341"/>
    <s v="Truck"/>
    <m/>
    <m/>
    <n v="2024"/>
    <s v="N/A"/>
    <s v="I (import)"/>
    <m/>
  </r>
  <r>
    <s v="Watermelons"/>
    <x v="1"/>
    <s v="No"/>
    <s v="N/A"/>
    <s v="SEEDLESS"/>
    <x v="369"/>
    <s v="MEXICO CROSSINGS THROUGH NOGALES ARIZONA"/>
    <n v="5393863"/>
    <s v="Truck"/>
    <m/>
    <m/>
    <n v="2024"/>
    <s v="N/A"/>
    <s v="I (import)"/>
    <m/>
  </r>
  <r>
    <s v="Watermelons"/>
    <x v="1"/>
    <s v="No"/>
    <s v="N/A"/>
    <s v="N/A"/>
    <x v="369"/>
    <s v="MEXICO CROSSINGS THROUGH OTAY MESA CALIFORNIA"/>
    <n v="6501"/>
    <s v="Truck"/>
    <m/>
    <m/>
    <n v="2024"/>
    <s v="N/A"/>
    <s v="I (import)"/>
    <m/>
  </r>
  <r>
    <s v="Watermelons"/>
    <x v="1"/>
    <s v="No"/>
    <s v="N/A"/>
    <s v="N/A"/>
    <x v="369"/>
    <s v="MEXICO CROSSINGS THROUGH EL PASO TEXAS"/>
    <n v="12320"/>
    <s v="Truck"/>
    <m/>
    <m/>
    <n v="2024"/>
    <s v="N/A"/>
    <s v="I (import)"/>
    <m/>
  </r>
  <r>
    <s v="Watermelons"/>
    <x v="1"/>
    <s v="No"/>
    <s v="N/A"/>
    <s v="N/A"/>
    <x v="369"/>
    <s v="MEXICO CROSSINGS THROUGH PHARR TEXAS"/>
    <n v="173910"/>
    <s v="Truck"/>
    <m/>
    <m/>
    <n v="2024"/>
    <s v="N/A"/>
    <s v="I (import)"/>
    <m/>
  </r>
  <r>
    <s v="Watermelons"/>
    <x v="1"/>
    <s v="No"/>
    <s v="N/A"/>
    <s v="SEEDLESS"/>
    <x v="369"/>
    <s v="MEXICO CROSSINGS THROUGH PHARR TEXAS"/>
    <n v="1239955"/>
    <s v="Truck"/>
    <m/>
    <m/>
    <n v="2024"/>
    <s v="N/A"/>
    <s v="I (import)"/>
    <m/>
  </r>
  <r>
    <s v="Watermelons"/>
    <x v="1"/>
    <s v="No"/>
    <s v="N/A"/>
    <s v="N/A"/>
    <x v="369"/>
    <s v="MEXICO CROSSINGS THROUGH PROGRESO TEXAS"/>
    <n v="545864"/>
    <s v="Truck"/>
    <m/>
    <m/>
    <n v="2024"/>
    <s v="N/A"/>
    <s v="I (import)"/>
    <m/>
  </r>
  <r>
    <s v="Watermelons"/>
    <x v="1"/>
    <s v="No"/>
    <s v="N/A"/>
    <s v="SEEDLESS"/>
    <x v="369"/>
    <s v="MEXICO CROSSINGS THROUGH PROGRESO TEXAS"/>
    <n v="476014"/>
    <s v="Truck"/>
    <m/>
    <m/>
    <n v="2024"/>
    <s v="N/A"/>
    <s v="I (import)"/>
    <m/>
  </r>
  <r>
    <s v="Watermelons"/>
    <x v="1"/>
    <s v="No"/>
    <s v="N/A"/>
    <s v="N/A"/>
    <x v="369"/>
    <s v="MEXICO CROSSINGS THROUGH RIO GRANDE CITY TEXAS"/>
    <n v="431970"/>
    <s v="Truck"/>
    <m/>
    <m/>
    <n v="2024"/>
    <s v="N/A"/>
    <s v="I (import)"/>
    <m/>
  </r>
  <r>
    <s v="Watermelons"/>
    <x v="1"/>
    <s v="No"/>
    <s v="N/A"/>
    <s v="SEEDLESS"/>
    <x v="369"/>
    <s v="MEXICO CROSSINGS THROUGH RIO GRANDE CITY TEXAS"/>
    <n v="963644"/>
    <s v="Truck"/>
    <m/>
    <m/>
    <n v="2024"/>
    <s v="N/A"/>
    <s v="I (import)"/>
    <m/>
  </r>
  <r>
    <s v="Watermelons"/>
    <x v="3"/>
    <s v="No"/>
    <s v="N/A"/>
    <s v="SEEDLESS"/>
    <x v="369"/>
    <s v="IMPORTS THROUGH PHILADELPHIA-CAMDEN PENNSYLVANIA-NEW JERSEY"/>
    <n v="387200"/>
    <s v="Boat"/>
    <m/>
    <m/>
    <n v="2024"/>
    <s v="N/A"/>
    <s v="I (import)"/>
    <m/>
  </r>
  <r>
    <s v="Watermelons"/>
    <x v="4"/>
    <s v="No"/>
    <s v="N/A"/>
    <s v="RED FLESH SEEDLESS MINIATURE"/>
    <x v="369"/>
    <s v="IMPORTS THROUGH PORT CANAVERAL FLORIDA"/>
    <n v="1608750"/>
    <s v="Boat"/>
    <m/>
    <m/>
    <n v="2024"/>
    <s v="N/A"/>
    <s v="I (import)"/>
    <m/>
  </r>
  <r>
    <s v="Watermelons"/>
    <x v="4"/>
    <s v="No"/>
    <s v="N/A"/>
    <s v="SEEDLESS"/>
    <x v="369"/>
    <s v="IMPORTS THROUGH PORT CANAVERAL FLORIDA"/>
    <n v="393250"/>
    <s v="Boat"/>
    <m/>
    <m/>
    <n v="2024"/>
    <s v="N/A"/>
    <s v="I (import)"/>
    <m/>
  </r>
  <r>
    <s v="Watermelons"/>
    <x v="3"/>
    <s v="No"/>
    <s v="N/A"/>
    <s v="SEEDLESS"/>
    <x v="369"/>
    <s v="IMPORTS THROUGH SOUTH FLORIDA/TAMPA"/>
    <n v="27324"/>
    <s v="Boat"/>
    <m/>
    <m/>
    <n v="2024"/>
    <s v="N/A"/>
    <s v="I (import)"/>
    <m/>
  </r>
  <r>
    <s v="Watermelons"/>
    <x v="7"/>
    <s v="No"/>
    <s v="N/A"/>
    <s v="SEEDLESS"/>
    <x v="370"/>
    <s v="IMPORTS THROUGH FREEPORT TEXAS"/>
    <n v="721343"/>
    <s v="Boat"/>
    <m/>
    <m/>
    <n v="2024"/>
    <s v="N/A"/>
    <s v="I (import)"/>
    <m/>
  </r>
  <r>
    <s v="Watermelons"/>
    <x v="3"/>
    <s v="No"/>
    <s v="N/A"/>
    <s v="N/A"/>
    <x v="370"/>
    <s v="IMPORTS THROUGH SOUTH FLORIDA/TAMPA"/>
    <n v="127706"/>
    <s v="Boat"/>
    <m/>
    <m/>
    <n v="2024"/>
    <s v="N/A"/>
    <s v="I (import)"/>
    <m/>
  </r>
  <r>
    <s v="Watermelons"/>
    <x v="3"/>
    <s v="No"/>
    <s v="N/A"/>
    <s v="SEEDLESS"/>
    <x v="370"/>
    <s v="IMPORTS THROUGH SOUTH FLORIDA/TAMPA"/>
    <n v="1025873"/>
    <s v="Boat"/>
    <m/>
    <m/>
    <n v="2024"/>
    <s v="N/A"/>
    <s v="I (import)"/>
    <m/>
  </r>
  <r>
    <s v="Watermelons"/>
    <x v="1"/>
    <s v="No"/>
    <s v="N/A"/>
    <s v="N/A"/>
    <x v="370"/>
    <s v="MEXICO CROSSINGS THROUGH NOGALES ARIZONA"/>
    <n v="4923627"/>
    <s v="Truck"/>
    <m/>
    <m/>
    <n v="2024"/>
    <s v="N/A"/>
    <s v="I (import)"/>
    <m/>
  </r>
  <r>
    <s v="Watermelons"/>
    <x v="1"/>
    <s v="No"/>
    <s v="N/A"/>
    <s v="RED FLESH SEEDLESS MINIATURE"/>
    <x v="370"/>
    <s v="MEXICO CROSSINGS THROUGH NOGALES ARIZONA"/>
    <n v="1671699"/>
    <s v="Truck"/>
    <m/>
    <m/>
    <n v="2024"/>
    <s v="N/A"/>
    <s v="I (import)"/>
    <m/>
  </r>
  <r>
    <s v="Watermelons"/>
    <x v="1"/>
    <s v="Yes"/>
    <s v="N/A"/>
    <s v="SEEDLESS"/>
    <x v="370"/>
    <s v="MEXICO CROSSINGS THROUGH NOGALES ARIZONA"/>
    <n v="342067"/>
    <s v="Truck"/>
    <m/>
    <m/>
    <n v="2024"/>
    <s v="N/A"/>
    <s v="I (import)"/>
    <m/>
  </r>
  <r>
    <s v="Watermelons"/>
    <x v="1"/>
    <s v="No"/>
    <s v="N/A"/>
    <s v="SEEDLESS"/>
    <x v="370"/>
    <s v="MEXICO CROSSINGS THROUGH NOGALES ARIZONA"/>
    <n v="7817971"/>
    <s v="Truck"/>
    <m/>
    <m/>
    <n v="2024"/>
    <s v="N/A"/>
    <s v="I (import)"/>
    <m/>
  </r>
  <r>
    <s v="Watermelons"/>
    <x v="1"/>
    <s v="No"/>
    <s v="N/A"/>
    <s v="N/A"/>
    <x v="370"/>
    <s v="MEXICO CROSSINGS THROUGH OTAY MESA CALIFORNIA"/>
    <n v="65958"/>
    <s v="Truck"/>
    <m/>
    <m/>
    <n v="2024"/>
    <s v="N/A"/>
    <s v="I (import)"/>
    <m/>
  </r>
  <r>
    <s v="Watermelons"/>
    <x v="1"/>
    <s v="No"/>
    <s v="N/A"/>
    <s v="SEEDLESS"/>
    <x v="370"/>
    <s v="MEXICO CROSSINGS THROUGH OTAY MESA CALIFORNIA"/>
    <n v="845"/>
    <s v="Truck"/>
    <m/>
    <m/>
    <n v="2024"/>
    <s v="N/A"/>
    <s v="I (import)"/>
    <m/>
  </r>
  <r>
    <s v="Watermelons"/>
    <x v="1"/>
    <s v="No"/>
    <s v="N/A"/>
    <s v="N/A"/>
    <x v="370"/>
    <s v="MEXICO CROSSINGS THROUGH PHARR TEXAS"/>
    <n v="126746"/>
    <s v="Truck"/>
    <m/>
    <m/>
    <n v="2024"/>
    <s v="N/A"/>
    <s v="I (import)"/>
    <m/>
  </r>
  <r>
    <s v="Watermelons"/>
    <x v="1"/>
    <s v="No"/>
    <s v="N/A"/>
    <s v="SEEDLESS"/>
    <x v="370"/>
    <s v="MEXICO CROSSINGS THROUGH PHARR TEXAS"/>
    <n v="50820"/>
    <s v="Truck"/>
    <m/>
    <m/>
    <n v="2024"/>
    <s v="N/A"/>
    <s v="I (import)"/>
    <m/>
  </r>
  <r>
    <s v="Watermelons"/>
    <x v="1"/>
    <s v="No"/>
    <s v="N/A"/>
    <s v="N/A"/>
    <x v="370"/>
    <s v="MEXICO CROSSINGS THROUGH PROGRESO TEXAS"/>
    <n v="687909"/>
    <s v="Truck"/>
    <m/>
    <m/>
    <n v="2024"/>
    <s v="N/A"/>
    <s v="I (import)"/>
    <m/>
  </r>
  <r>
    <s v="Watermelons"/>
    <x v="8"/>
    <s v="No"/>
    <s v="24 inch bins"/>
    <s v="RED FLESH SEEDED TYPE"/>
    <x v="370"/>
    <s v="FLORIDA"/>
    <n v="1232000"/>
    <s v="Truck"/>
    <n v="3080"/>
    <m/>
    <n v="2025"/>
    <s v="N/A"/>
    <s v="D (domestic)"/>
    <m/>
  </r>
  <r>
    <s v="Watermelons"/>
    <x v="8"/>
    <s v="No"/>
    <s v="24 inch bins"/>
    <s v="RED FLESH SEEDLESS TYPE"/>
    <x v="370"/>
    <s v="FLORIDA"/>
    <n v="9408000"/>
    <s v="Truck"/>
    <n v="23520"/>
    <m/>
    <n v="2025"/>
    <s v="N/A"/>
    <s v="D (domestic)"/>
    <m/>
  </r>
  <r>
    <s v="Watermelons"/>
    <x v="8"/>
    <s v="No"/>
    <s v="cartons"/>
    <s v="RED FLESH SEEDLESS MINIATURE"/>
    <x v="370"/>
    <s v="FLORIDA"/>
    <n v="72250"/>
    <s v="Truck"/>
    <n v="850"/>
    <m/>
    <n v="2025"/>
    <s v="N/A"/>
    <s v="D (domestic)"/>
    <m/>
  </r>
  <r>
    <s v="Watermelons"/>
    <x v="8"/>
    <s v="No"/>
    <s v="24 inch bins"/>
    <s v="RED FLESH SEEDED TYPE"/>
    <x v="371"/>
    <s v="FLORIDA"/>
    <n v="336000"/>
    <s v="Truck"/>
    <n v="840"/>
    <m/>
    <n v="2025"/>
    <s v="N/A"/>
    <s v="D (domestic)"/>
    <m/>
  </r>
  <r>
    <s v="Watermelons"/>
    <x v="8"/>
    <s v="No"/>
    <s v="cartons"/>
    <s v="RED FLESH SEEDLESS MINIATURE"/>
    <x v="371"/>
    <s v="FLORIDA"/>
    <n v="14450"/>
    <s v="Truck"/>
    <n v="170"/>
    <m/>
    <n v="2025"/>
    <s v="N/A"/>
    <s v="D (domestic)"/>
    <m/>
  </r>
  <r>
    <s v="Watermelons"/>
    <x v="8"/>
    <s v="No"/>
    <s v="24 inch bins"/>
    <s v="RED FLESH SEEDLESS TYPE"/>
    <x v="371"/>
    <s v="FLORIDA"/>
    <n v="6720000"/>
    <s v="Truck"/>
    <n v="16800"/>
    <m/>
    <n v="2025"/>
    <s v="N/A"/>
    <s v="D (domestic)"/>
    <m/>
  </r>
  <r>
    <s v="Watermelons"/>
    <x v="8"/>
    <s v="No"/>
    <s v="24 inch bins"/>
    <s v="RED FLESH SEEDLESS TYPE"/>
    <x v="372"/>
    <s v="FLORIDA"/>
    <n v="8064000"/>
    <s v="Truck"/>
    <n v="20160"/>
    <m/>
    <n v="2025"/>
    <s v="N/A"/>
    <s v="D (domestic)"/>
    <m/>
  </r>
  <r>
    <s v="Watermelons"/>
    <x v="8"/>
    <s v="No"/>
    <s v="24 inch bins"/>
    <s v="RED FLESH SEEDED TYPE"/>
    <x v="372"/>
    <s v="FLORIDA"/>
    <n v="672000"/>
    <s v="Truck"/>
    <n v="1680"/>
    <m/>
    <n v="2025"/>
    <s v="N/A"/>
    <s v="D (domestic)"/>
    <m/>
  </r>
  <r>
    <s v="Watermelons"/>
    <x v="8"/>
    <s v="No"/>
    <s v="cartons"/>
    <s v="RED FLESH SEEDLESS MINIATURE"/>
    <x v="372"/>
    <s v="FLORIDA"/>
    <n v="50575"/>
    <s v="Truck"/>
    <n v="595"/>
    <m/>
    <n v="2025"/>
    <s v="N/A"/>
    <s v="D (domestic)"/>
    <m/>
  </r>
  <r>
    <s v="Watermelons"/>
    <x v="1"/>
    <s v="No"/>
    <s v="N/A"/>
    <s v="N/A"/>
    <x v="373"/>
    <s v="MEXICO CROSSINGS THROUGH NOGALES ARIZONA"/>
    <n v="3677100"/>
    <s v="Truck"/>
    <m/>
    <m/>
    <n v="2024"/>
    <s v="N/A"/>
    <s v="I (import)"/>
    <m/>
  </r>
  <r>
    <s v="Watermelons"/>
    <x v="8"/>
    <s v="No"/>
    <s v="24 inch bins"/>
    <s v="RED FLESH SEEDED TYPE"/>
    <x v="373"/>
    <s v="FLORIDA"/>
    <n v="896000"/>
    <s v="Truck"/>
    <n v="2240"/>
    <m/>
    <n v="2025"/>
    <s v="N/A"/>
    <s v="D (domestic)"/>
    <m/>
  </r>
  <r>
    <s v="Watermelons"/>
    <x v="1"/>
    <s v="No"/>
    <s v="N/A"/>
    <s v="RED FLESH SEEDLESS MINIATURE"/>
    <x v="373"/>
    <s v="MEXICO CROSSINGS THROUGH NOGALES ARIZONA"/>
    <n v="900847"/>
    <s v="Truck"/>
    <m/>
    <m/>
    <n v="2024"/>
    <s v="N/A"/>
    <s v="I (import)"/>
    <m/>
  </r>
  <r>
    <s v="Watermelons"/>
    <x v="8"/>
    <s v="No"/>
    <s v="cartons"/>
    <s v="RED FLESH SEEDLESS MINIATURE"/>
    <x v="373"/>
    <s v="FLORIDA"/>
    <n v="50575"/>
    <s v="Truck"/>
    <n v="595"/>
    <m/>
    <n v="2025"/>
    <s v="N/A"/>
    <s v="D (domestic)"/>
    <m/>
  </r>
  <r>
    <s v="Watermelons"/>
    <x v="1"/>
    <s v="Yes"/>
    <s v="N/A"/>
    <s v="SEEDLESS"/>
    <x v="373"/>
    <s v="MEXICO CROSSINGS THROUGH NOGALES ARIZONA"/>
    <n v="276613"/>
    <s v="Truck"/>
    <m/>
    <m/>
    <n v="2024"/>
    <s v="N/A"/>
    <s v="I (import)"/>
    <m/>
  </r>
  <r>
    <s v="Watermelons"/>
    <x v="8"/>
    <s v="No"/>
    <s v="24 inch bins"/>
    <s v="RED FLESH SEEDLESS TYPE"/>
    <x v="373"/>
    <s v="FLORIDA"/>
    <n v="9072000"/>
    <s v="Truck"/>
    <n v="22680"/>
    <m/>
    <n v="2025"/>
    <s v="N/A"/>
    <s v="D (domestic)"/>
    <m/>
  </r>
  <r>
    <s v="Watermelons"/>
    <x v="1"/>
    <s v="No"/>
    <s v="N/A"/>
    <s v="SEEDLESS"/>
    <x v="373"/>
    <s v="MEXICO CROSSINGS THROUGH NOGALES ARIZONA"/>
    <n v="5680272"/>
    <s v="Truck"/>
    <m/>
    <m/>
    <n v="2024"/>
    <s v="N/A"/>
    <s v="I (import)"/>
    <m/>
  </r>
  <r>
    <s v="Watermelons"/>
    <x v="1"/>
    <s v="No"/>
    <s v="N/A"/>
    <s v="N/A"/>
    <x v="373"/>
    <s v="MEXICO CROSSINGS THROUGH OTAY MESA CALIFORNIA"/>
    <n v="78894"/>
    <s v="Truck"/>
    <m/>
    <m/>
    <n v="2024"/>
    <s v="N/A"/>
    <s v="I (import)"/>
    <m/>
  </r>
  <r>
    <s v="Watermelons"/>
    <x v="1"/>
    <s v="No"/>
    <s v="N/A"/>
    <s v="SEEDLESS"/>
    <x v="373"/>
    <s v="MEXICO CROSSINGS THROUGH OTAY MESA CALIFORNIA"/>
    <n v="252426"/>
    <s v="Truck"/>
    <m/>
    <m/>
    <n v="2024"/>
    <s v="N/A"/>
    <s v="I (import)"/>
    <m/>
  </r>
  <r>
    <s v="Watermelons"/>
    <x v="1"/>
    <s v="No"/>
    <s v="N/A"/>
    <s v="N/A"/>
    <x v="373"/>
    <s v="MEXICO CROSSINGS THROUGH PHARR TEXAS"/>
    <n v="153215"/>
    <s v="Truck"/>
    <m/>
    <m/>
    <n v="2024"/>
    <s v="N/A"/>
    <s v="I (import)"/>
    <m/>
  </r>
  <r>
    <s v="Watermelons"/>
    <x v="1"/>
    <s v="No"/>
    <s v="N/A"/>
    <s v="SEEDLESS"/>
    <x v="373"/>
    <s v="MEXICO CROSSINGS THROUGH PHARR TEXAS"/>
    <n v="50820"/>
    <s v="Truck"/>
    <m/>
    <m/>
    <n v="2024"/>
    <s v="N/A"/>
    <s v="I (import)"/>
    <m/>
  </r>
  <r>
    <s v="Watermelons"/>
    <x v="1"/>
    <s v="No"/>
    <s v="N/A"/>
    <s v="N/A"/>
    <x v="373"/>
    <s v="MEXICO CROSSINGS THROUGH PROGRESO TEXAS"/>
    <n v="244189"/>
    <s v="Truck"/>
    <m/>
    <m/>
    <n v="2024"/>
    <s v="N/A"/>
    <s v="I (import)"/>
    <m/>
  </r>
  <r>
    <s v="Watermelons"/>
    <x v="3"/>
    <s v="No"/>
    <s v="N/A"/>
    <s v="SEEDLESS"/>
    <x v="373"/>
    <s v="IMPORTS THROUGH LOS ANGELES-LONG BEACH CALIFORNIA"/>
    <n v="220000"/>
    <s v="Boat"/>
    <m/>
    <m/>
    <n v="2024"/>
    <s v="N/A"/>
    <s v="I (import)"/>
    <m/>
  </r>
  <r>
    <s v="Watermelons"/>
    <x v="4"/>
    <s v="No"/>
    <s v="N/A"/>
    <s v="RED FLESH SEEDLESS MINIATURE"/>
    <x v="373"/>
    <s v="IMPORTS THROUGH PORT CANAVERAL FLORIDA"/>
    <n v="358160"/>
    <s v="Boat"/>
    <m/>
    <m/>
    <n v="2024"/>
    <s v="N/A"/>
    <s v="I (import)"/>
    <m/>
  </r>
  <r>
    <s v="Watermelons"/>
    <x v="6"/>
    <s v="No"/>
    <s v="N/A"/>
    <s v="N/A"/>
    <x v="373"/>
    <s v="IMPORTS THROUGH PORT CANAVERAL FLORIDA"/>
    <n v="12870"/>
    <s v="Boat"/>
    <m/>
    <m/>
    <n v="2024"/>
    <s v="N/A"/>
    <s v="I (import)"/>
    <m/>
  </r>
  <r>
    <s v="Watermelons"/>
    <x v="0"/>
    <s v="No"/>
    <s v="N/A"/>
    <s v="N/A"/>
    <x v="373"/>
    <s v="IMPORTS THROUGH SAN JUAN PUERTO RICO"/>
    <n v="11596"/>
    <s v="Boat"/>
    <m/>
    <m/>
    <n v="2024"/>
    <s v="N/A"/>
    <s v="I (import)"/>
    <m/>
  </r>
  <r>
    <s v="Watermelons"/>
    <x v="4"/>
    <s v="No"/>
    <s v="N/A"/>
    <s v="N/A"/>
    <x v="373"/>
    <s v="IMPORTS THROUGH SOUTH FLORIDA/TAMPA"/>
    <n v="37721"/>
    <s v="Boat"/>
    <m/>
    <m/>
    <n v="2024"/>
    <s v="N/A"/>
    <s v="I (import)"/>
    <m/>
  </r>
  <r>
    <s v="Watermelons"/>
    <x v="8"/>
    <s v="No"/>
    <s v="cartons"/>
    <s v="RED FLESH SEEDLESS MINIATURE"/>
    <x v="374"/>
    <s v="FLORIDA"/>
    <n v="50575"/>
    <s v="Truck"/>
    <n v="595"/>
    <m/>
    <n v="2025"/>
    <s v="N/A"/>
    <s v="D (domestic)"/>
    <m/>
  </r>
  <r>
    <s v="Watermelons"/>
    <x v="8"/>
    <s v="No"/>
    <s v="24 inch bins"/>
    <s v="RED FLESH SEEDED TYPE"/>
    <x v="374"/>
    <s v="FLORIDA"/>
    <n v="650000"/>
    <s v="Truck"/>
    <n v="1625"/>
    <m/>
    <n v="2025"/>
    <s v="N/A"/>
    <s v="D (domestic)"/>
    <m/>
  </r>
  <r>
    <s v="Watermelons"/>
    <x v="1"/>
    <s v="No"/>
    <s v="N/A"/>
    <s v="N/A"/>
    <x v="374"/>
    <s v="MEXICO CROSSINGS THROUGH NOGALES ARIZONA"/>
    <n v="2561249"/>
    <s v="Truck"/>
    <m/>
    <m/>
    <n v="2024"/>
    <s v="N/A"/>
    <s v="I (import)"/>
    <m/>
  </r>
  <r>
    <s v="Watermelons"/>
    <x v="1"/>
    <s v="Yes"/>
    <s v="N/A"/>
    <s v="SEEDLESS"/>
    <x v="374"/>
    <s v="MEXICO CROSSINGS THROUGH NOGALES ARIZONA"/>
    <n v="87529"/>
    <s v="Truck"/>
    <m/>
    <m/>
    <n v="2024"/>
    <s v="N/A"/>
    <s v="I (import)"/>
    <m/>
  </r>
  <r>
    <s v="Watermelons"/>
    <x v="1"/>
    <s v="Yes"/>
    <s v="N/A"/>
    <s v="RED FLESH SEEDLESS MINIATURE"/>
    <x v="374"/>
    <s v="MEXICO CROSSINGS THROUGH NOGALES ARIZONA"/>
    <n v="219963"/>
    <s v="Truck"/>
    <m/>
    <m/>
    <n v="2024"/>
    <s v="N/A"/>
    <s v="I (import)"/>
    <m/>
  </r>
  <r>
    <s v="Watermelons"/>
    <x v="8"/>
    <s v="No"/>
    <s v="24 inch bins"/>
    <s v="RED FLESH SEEDLESS TYPE"/>
    <x v="374"/>
    <s v="FLORIDA"/>
    <n v="7952000"/>
    <s v="Truck"/>
    <n v="19880"/>
    <m/>
    <n v="2025"/>
    <s v="N/A"/>
    <s v="D (domestic)"/>
    <m/>
  </r>
  <r>
    <s v="Watermelons"/>
    <x v="1"/>
    <s v="No"/>
    <s v="N/A"/>
    <s v="RED FLESH SEEDLESS MINIATURE"/>
    <x v="374"/>
    <s v="MEXICO CROSSINGS THROUGH NOGALES ARIZONA"/>
    <n v="542080"/>
    <s v="Truck"/>
    <m/>
    <m/>
    <n v="2024"/>
    <s v="N/A"/>
    <s v="I (import)"/>
    <m/>
  </r>
  <r>
    <s v="Watermelons"/>
    <x v="1"/>
    <s v="No"/>
    <s v="N/A"/>
    <s v="SEEDLESS"/>
    <x v="374"/>
    <s v="MEXICO CROSSINGS THROUGH NOGALES ARIZONA"/>
    <n v="5636727"/>
    <s v="Truck"/>
    <m/>
    <m/>
    <n v="2024"/>
    <s v="N/A"/>
    <s v="I (import)"/>
    <m/>
  </r>
  <r>
    <s v="Watermelons"/>
    <x v="1"/>
    <s v="No"/>
    <s v="N/A"/>
    <s v="N/A"/>
    <x v="374"/>
    <s v="MEXICO CROSSINGS THROUGH OTAY MESA CALIFORNIA"/>
    <n v="101171"/>
    <s v="Truck"/>
    <m/>
    <m/>
    <n v="2024"/>
    <s v="N/A"/>
    <s v="I (import)"/>
    <m/>
  </r>
  <r>
    <s v="Watermelons"/>
    <x v="1"/>
    <s v="No"/>
    <s v="N/A"/>
    <s v="SEEDLESS"/>
    <x v="374"/>
    <s v="MEXICO CROSSINGS THROUGH OTAY MESA CALIFORNIA"/>
    <n v="588122"/>
    <s v="Truck"/>
    <m/>
    <m/>
    <n v="2024"/>
    <s v="N/A"/>
    <s v="I (import)"/>
    <m/>
  </r>
  <r>
    <s v="Watermelons"/>
    <x v="1"/>
    <s v="No"/>
    <s v="N/A"/>
    <s v="N/A"/>
    <x v="374"/>
    <s v="MEXICO CROSSINGS THROUGH PHARR TEXAS"/>
    <n v="84467"/>
    <s v="Truck"/>
    <m/>
    <m/>
    <n v="2024"/>
    <s v="N/A"/>
    <s v="I (import)"/>
    <m/>
  </r>
  <r>
    <s v="Watermelons"/>
    <x v="1"/>
    <s v="No"/>
    <s v="N/A"/>
    <s v="SEEDLESS"/>
    <x v="374"/>
    <s v="MEXICO CROSSINGS THROUGH PHARR TEXAS"/>
    <n v="50820"/>
    <s v="Truck"/>
    <m/>
    <m/>
    <n v="2024"/>
    <s v="N/A"/>
    <s v="I (import)"/>
    <m/>
  </r>
  <r>
    <s v="Watermelons"/>
    <x v="1"/>
    <s v="No"/>
    <s v="N/A"/>
    <s v="N/A"/>
    <x v="374"/>
    <s v="MEXICO CROSSINGS THROUGH PROGRESO TEXAS"/>
    <n v="1180267"/>
    <s v="Truck"/>
    <m/>
    <m/>
    <n v="2024"/>
    <s v="N/A"/>
    <s v="I (import)"/>
    <m/>
  </r>
  <r>
    <s v="Watermelons"/>
    <x v="1"/>
    <s v="No"/>
    <s v="N/A"/>
    <s v="SEEDLESS"/>
    <x v="374"/>
    <s v="MEXICO CROSSINGS THROUGH PROGRESO TEXAS"/>
    <n v="78848"/>
    <s v="Truck"/>
    <m/>
    <m/>
    <n v="2024"/>
    <s v="N/A"/>
    <s v="I (import)"/>
    <m/>
  </r>
  <r>
    <s v="Watermelons"/>
    <x v="7"/>
    <s v="No"/>
    <s v="N/A"/>
    <s v="SEEDLESS"/>
    <x v="374"/>
    <s v="IMPORTS THROUGH LOS ANGELES-LONG BEACH CALIFORNIA"/>
    <n v="116582"/>
    <s v="Boat"/>
    <m/>
    <m/>
    <n v="2024"/>
    <s v="N/A"/>
    <s v="I (import)"/>
    <m/>
  </r>
  <r>
    <s v="Watermelons"/>
    <x v="7"/>
    <s v="No"/>
    <s v="N/A"/>
    <s v="N/A"/>
    <x v="374"/>
    <s v="IMPORTS THROUGH PHILADELPHIA-CAMDEN PENNSYLVANIA-NEW JERSEY"/>
    <n v="1479557"/>
    <s v="Boat"/>
    <m/>
    <m/>
    <n v="2024"/>
    <s v="N/A"/>
    <s v="I (import)"/>
    <m/>
  </r>
  <r>
    <s v="Watermelons"/>
    <x v="7"/>
    <s v="No"/>
    <s v="N/A"/>
    <s v="SEEDLESS"/>
    <x v="374"/>
    <s v="IMPORTS THROUGH SOUTH FLORIDA/TAMPA"/>
    <n v="136037"/>
    <s v="Boat"/>
    <m/>
    <m/>
    <n v="2024"/>
    <s v="N/A"/>
    <s v="I (import)"/>
    <m/>
  </r>
  <r>
    <s v="Watermelons"/>
    <x v="3"/>
    <s v="No"/>
    <s v="N/A"/>
    <s v="SEEDLESS"/>
    <x v="375"/>
    <s v="IMPORTS THROUGH PHILADELPHIA-CAMDEN PENNSYLVANIA-NEW JERSEY"/>
    <n v="176000"/>
    <s v="Boat"/>
    <m/>
    <m/>
    <n v="2024"/>
    <s v="N/A"/>
    <s v="I (import)"/>
    <m/>
  </r>
  <r>
    <s v="Watermelons"/>
    <x v="4"/>
    <s v="No"/>
    <s v="N/A"/>
    <s v="RED FLESH SEEDLESS MINIATURE"/>
    <x v="375"/>
    <s v="IMPORTS THROUGH PHILADELPHIA-CAMDEN PENNSYLVANIA-NEW JERSEY"/>
    <n v="357500"/>
    <s v="Boat"/>
    <m/>
    <m/>
    <n v="2024"/>
    <s v="N/A"/>
    <s v="I (import)"/>
    <m/>
  </r>
  <r>
    <s v="Watermelons"/>
    <x v="4"/>
    <s v="No"/>
    <s v="N/A"/>
    <s v="SEEDLESS"/>
    <x v="375"/>
    <s v="IMPORTS THROUGH PHILADELPHIA-CAMDEN PENNSYLVANIA-NEW JERSEY"/>
    <n v="178750"/>
    <s v="Boat"/>
    <m/>
    <m/>
    <n v="2024"/>
    <s v="N/A"/>
    <s v="I (import)"/>
    <m/>
  </r>
  <r>
    <s v="Watermelons"/>
    <x v="3"/>
    <s v="No"/>
    <s v="N/A"/>
    <s v="RED FLESH SEEDLESS MINIATURE"/>
    <x v="375"/>
    <s v="IMPORTS THROUGH PORT CANAVERAL FLORIDA"/>
    <n v="97680"/>
    <s v="Boat"/>
    <m/>
    <m/>
    <n v="2024"/>
    <s v="N/A"/>
    <s v="I (import)"/>
    <m/>
  </r>
  <r>
    <s v="Watermelons"/>
    <x v="3"/>
    <s v="No"/>
    <s v="N/A"/>
    <s v="SEEDLESS"/>
    <x v="375"/>
    <s v="IMPORTS THROUGH PORT CANAVERAL FLORIDA"/>
    <n v="455840"/>
    <s v="Boat"/>
    <m/>
    <m/>
    <n v="2024"/>
    <s v="N/A"/>
    <s v="I (import)"/>
    <m/>
  </r>
  <r>
    <s v="Watermelons"/>
    <x v="0"/>
    <s v="No"/>
    <s v="N/A"/>
    <s v="N/A"/>
    <x v="375"/>
    <s v="IMPORTS THROUGH SAN JUAN PUERTO RICO"/>
    <n v="32967"/>
    <s v="Boat"/>
    <m/>
    <m/>
    <n v="2024"/>
    <s v="N/A"/>
    <s v="I (import)"/>
    <m/>
  </r>
  <r>
    <s v="Watermelons"/>
    <x v="3"/>
    <s v="No"/>
    <s v="N/A"/>
    <s v="SEEDLESS"/>
    <x v="375"/>
    <s v="IMPORTS THROUGH SOUTH FLORIDA/TAMPA"/>
    <n v="998800"/>
    <s v="Boat"/>
    <m/>
    <m/>
    <n v="2024"/>
    <s v="N/A"/>
    <s v="I (import)"/>
    <m/>
  </r>
  <r>
    <s v="Watermelons"/>
    <x v="4"/>
    <s v="No"/>
    <s v="N/A"/>
    <s v="SEEDLESS"/>
    <x v="375"/>
    <s v="IMPORTS THROUGH SOUTH FLORIDA/TAMPA"/>
    <n v="75442"/>
    <s v="Boat"/>
    <m/>
    <m/>
    <n v="2024"/>
    <s v="N/A"/>
    <s v="I (import)"/>
    <m/>
  </r>
  <r>
    <s v="Watermelons"/>
    <x v="1"/>
    <s v="No"/>
    <s v="N/A"/>
    <s v="SEEDLESS"/>
    <x v="375"/>
    <s v="MEXICO CROSSINGS THROUGH PHARR TEXAS"/>
    <n v="1193892"/>
    <s v="Truck"/>
    <m/>
    <m/>
    <n v="2024"/>
    <s v="N/A"/>
    <s v="I (import)"/>
    <m/>
  </r>
  <r>
    <s v="Watermelons"/>
    <x v="1"/>
    <s v="No"/>
    <s v="N/A"/>
    <s v="N/A"/>
    <x v="375"/>
    <s v="MEXICO CROSSINGS THROUGH PROGRESO TEXAS"/>
    <n v="853233"/>
    <s v="Truck"/>
    <m/>
    <m/>
    <n v="2024"/>
    <s v="N/A"/>
    <s v="I (import)"/>
    <m/>
  </r>
  <r>
    <s v="Watermelons"/>
    <x v="1"/>
    <s v="No"/>
    <s v="N/A"/>
    <s v="SEEDLESS"/>
    <x v="375"/>
    <s v="MEXICO CROSSINGS THROUGH PROGRESO TEXAS"/>
    <n v="2680381"/>
    <s v="Truck"/>
    <m/>
    <m/>
    <n v="2024"/>
    <s v="N/A"/>
    <s v="I (import)"/>
    <m/>
  </r>
  <r>
    <s v="Watermelons"/>
    <x v="1"/>
    <s v="No"/>
    <s v="N/A"/>
    <s v="SEEDLESS"/>
    <x v="375"/>
    <s v="MEXICO CROSSINGS THROUGH RIO GRANDE CITY TEXAS"/>
    <n v="2167466"/>
    <s v="Truck"/>
    <m/>
    <m/>
    <n v="2024"/>
    <s v="N/A"/>
    <s v="I (import)"/>
    <m/>
  </r>
  <r>
    <s v="Watermelons"/>
    <x v="1"/>
    <s v="No"/>
    <s v="N/A"/>
    <s v="N/A"/>
    <x v="375"/>
    <s v="MEXICO CROSSINGS THROUGH NOGALES ARIZONA"/>
    <n v="6534647"/>
    <s v="Truck"/>
    <m/>
    <m/>
    <n v="2024"/>
    <s v="N/A"/>
    <s v="I (import)"/>
    <m/>
  </r>
  <r>
    <s v="Watermelons"/>
    <x v="1"/>
    <s v="No"/>
    <s v="N/A"/>
    <s v="RED FLESH SEEDLESS MINIATURE"/>
    <x v="375"/>
    <s v="MEXICO CROSSINGS THROUGH NOGALES ARIZONA"/>
    <n v="1186537"/>
    <s v="Truck"/>
    <m/>
    <m/>
    <n v="2024"/>
    <s v="N/A"/>
    <s v="I (import)"/>
    <m/>
  </r>
  <r>
    <s v="Watermelons"/>
    <x v="1"/>
    <s v="Yes"/>
    <s v="N/A"/>
    <s v="SEEDLESS"/>
    <x v="375"/>
    <s v="MEXICO CROSSINGS THROUGH NOGALES ARIZONA"/>
    <n v="230745"/>
    <s v="Truck"/>
    <m/>
    <m/>
    <n v="2024"/>
    <s v="N/A"/>
    <s v="I (import)"/>
    <m/>
  </r>
  <r>
    <s v="Watermelons"/>
    <x v="1"/>
    <s v="No"/>
    <s v="N/A"/>
    <s v="SEEDLESS"/>
    <x v="375"/>
    <s v="MEXICO CROSSINGS THROUGH NOGALES ARIZONA"/>
    <n v="8702200"/>
    <s v="Truck"/>
    <m/>
    <m/>
    <n v="2024"/>
    <s v="N/A"/>
    <s v="I (import)"/>
    <m/>
  </r>
  <r>
    <s v="Watermelons"/>
    <x v="1"/>
    <s v="No"/>
    <s v="N/A"/>
    <s v="N/A"/>
    <x v="375"/>
    <s v="MEXICO CROSSINGS THROUGH OTAY MESA CALIFORNIA"/>
    <n v="42159"/>
    <s v="Truck"/>
    <m/>
    <m/>
    <n v="2024"/>
    <s v="N/A"/>
    <s v="I (import)"/>
    <m/>
  </r>
  <r>
    <s v="Watermelons"/>
    <x v="1"/>
    <s v="No"/>
    <s v="N/A"/>
    <s v="SEEDLESS"/>
    <x v="375"/>
    <s v="MEXICO CROSSINGS THROUGH OTAY MESA CALIFORNIA"/>
    <n v="12672"/>
    <s v="Truck"/>
    <m/>
    <m/>
    <n v="2024"/>
    <s v="N/A"/>
    <s v="I (import)"/>
    <m/>
  </r>
  <r>
    <s v="Watermelons"/>
    <x v="1"/>
    <s v="No"/>
    <s v="N/A"/>
    <s v="N/A"/>
    <x v="375"/>
    <s v="MEXICO CROSSINGS THROUGH PHARR TEXAS"/>
    <n v="268222"/>
    <s v="Truck"/>
    <m/>
    <m/>
    <n v="2024"/>
    <s v="N/A"/>
    <s v="I (import)"/>
    <m/>
  </r>
  <r>
    <s v="Watermelons"/>
    <x v="8"/>
    <s v="No"/>
    <s v="24 inch bins"/>
    <s v="RED FLESH SEEDED TYPE"/>
    <x v="375"/>
    <s v="FLORIDA"/>
    <n v="694400"/>
    <s v="Truck"/>
    <n v="1736"/>
    <m/>
    <n v="2025"/>
    <s v="N/A"/>
    <s v="D (domestic)"/>
    <m/>
  </r>
  <r>
    <s v="Watermelons"/>
    <x v="8"/>
    <s v="No"/>
    <s v="24 inch bins"/>
    <s v="RED FLESH SEEDLESS MINIATURE"/>
    <x v="375"/>
    <s v="FLORIDA"/>
    <n v="170000"/>
    <s v="Truck"/>
    <n v="425"/>
    <m/>
    <n v="2025"/>
    <s v="N/A"/>
    <s v="D (domestic)"/>
    <m/>
  </r>
  <r>
    <s v="Watermelons"/>
    <x v="8"/>
    <s v="No"/>
    <s v="24 inch bins"/>
    <s v="RED FLESH SEEDLESS TYPE"/>
    <x v="375"/>
    <s v="FLORIDA"/>
    <n v="7884800"/>
    <s v="Truck"/>
    <n v="19712"/>
    <m/>
    <n v="2025"/>
    <s v="N/A"/>
    <s v="D (domestic)"/>
    <m/>
  </r>
  <r>
    <s v="Watermelons"/>
    <x v="1"/>
    <s v="No"/>
    <s v="N/A"/>
    <s v="N/A"/>
    <x v="376"/>
    <s v="MEXICO CROSSINGS THROUGH NOGALES ARIZONA"/>
    <n v="8374302"/>
    <s v="Truck"/>
    <m/>
    <m/>
    <n v="2024"/>
    <s v="N/A"/>
    <s v="I (import)"/>
    <m/>
  </r>
  <r>
    <s v="Watermelons"/>
    <x v="1"/>
    <s v="Yes"/>
    <s v="N/A"/>
    <s v="RED FLESH SEEDLESS MINIATURE"/>
    <x v="376"/>
    <s v="MEXICO CROSSINGS THROUGH NOGALES ARIZONA"/>
    <n v="294060"/>
    <s v="Truck"/>
    <m/>
    <m/>
    <n v="2024"/>
    <s v="N/A"/>
    <s v="I (import)"/>
    <m/>
  </r>
  <r>
    <s v="Watermelons"/>
    <x v="1"/>
    <s v="No"/>
    <s v="N/A"/>
    <s v="RED FLESH SEEDLESS MINIATURE"/>
    <x v="376"/>
    <s v="MEXICO CROSSINGS THROUGH NOGALES ARIZONA"/>
    <n v="733466"/>
    <s v="Truck"/>
    <m/>
    <m/>
    <n v="2024"/>
    <s v="N/A"/>
    <s v="I (import)"/>
    <m/>
  </r>
  <r>
    <s v="Watermelons"/>
    <x v="1"/>
    <s v="No"/>
    <s v="N/A"/>
    <s v="SEEDLESS"/>
    <x v="376"/>
    <s v="MEXICO CROSSINGS THROUGH NOGALES ARIZONA"/>
    <n v="5534023"/>
    <s v="Truck"/>
    <m/>
    <m/>
    <n v="2024"/>
    <s v="N/A"/>
    <s v="I (import)"/>
    <m/>
  </r>
  <r>
    <s v="Watermelons"/>
    <x v="1"/>
    <s v="No"/>
    <s v="N/A"/>
    <s v="N/A"/>
    <x v="376"/>
    <s v="MEXICO CROSSINGS THROUGH OTAY MESA CALIFORNIA"/>
    <n v="141244"/>
    <s v="Truck"/>
    <m/>
    <m/>
    <n v="2024"/>
    <s v="N/A"/>
    <s v="I (import)"/>
    <m/>
  </r>
  <r>
    <s v="Watermelons"/>
    <x v="1"/>
    <s v="No"/>
    <s v="N/A"/>
    <s v="SEEDLESS"/>
    <x v="376"/>
    <s v="MEXICO CROSSINGS THROUGH OTAY MESA CALIFORNIA"/>
    <n v="2"/>
    <s v="Truck"/>
    <m/>
    <m/>
    <n v="2024"/>
    <s v="N/A"/>
    <s v="I (import)"/>
    <m/>
  </r>
  <r>
    <s v="Watermelons"/>
    <x v="1"/>
    <s v="No"/>
    <s v="N/A"/>
    <s v="N/A"/>
    <x v="376"/>
    <s v="MEXICO CROSSINGS THROUGH PHARR TEXAS"/>
    <n v="84258"/>
    <s v="Truck"/>
    <m/>
    <m/>
    <n v="2024"/>
    <s v="N/A"/>
    <s v="I (import)"/>
    <m/>
  </r>
  <r>
    <s v="Watermelons"/>
    <x v="1"/>
    <s v="No"/>
    <s v="N/A"/>
    <s v="SEEDLESS"/>
    <x v="376"/>
    <s v="MEXICO CROSSINGS THROUGH PHARR TEXAS"/>
    <n v="333549"/>
    <s v="Truck"/>
    <m/>
    <m/>
    <n v="2024"/>
    <s v="N/A"/>
    <s v="I (import)"/>
    <m/>
  </r>
  <r>
    <s v="Watermelons"/>
    <x v="1"/>
    <s v="No"/>
    <s v="N/A"/>
    <s v="N/A"/>
    <x v="376"/>
    <s v="MEXICO CROSSINGS THROUGH PROGRESO TEXAS"/>
    <n v="938487"/>
    <s v="Truck"/>
    <m/>
    <m/>
    <n v="2024"/>
    <s v="N/A"/>
    <s v="I (import)"/>
    <m/>
  </r>
  <r>
    <s v="Watermelons"/>
    <x v="1"/>
    <s v="No"/>
    <s v="N/A"/>
    <s v="SEEDLESS"/>
    <x v="376"/>
    <s v="MEXICO CROSSINGS THROUGH PROGRESO TEXAS"/>
    <n v="204754"/>
    <s v="Truck"/>
    <m/>
    <m/>
    <n v="2024"/>
    <s v="N/A"/>
    <s v="I (import)"/>
    <m/>
  </r>
  <r>
    <s v="Watermelons"/>
    <x v="1"/>
    <s v="No"/>
    <s v="N/A"/>
    <s v="N/A"/>
    <x v="376"/>
    <s v="MEXICO CROSSINGS THROUGH RIO GRANDE CITY TEXAS"/>
    <n v="165484"/>
    <s v="Truck"/>
    <m/>
    <m/>
    <n v="2024"/>
    <s v="N/A"/>
    <s v="I (import)"/>
    <m/>
  </r>
  <r>
    <s v="Watermelons"/>
    <x v="1"/>
    <s v="No"/>
    <s v="N/A"/>
    <s v="SEEDLESS"/>
    <x v="376"/>
    <s v="MEXICO CROSSINGS THROUGH RIO GRANDE CITY TEXAS"/>
    <n v="434346"/>
    <s v="Truck"/>
    <m/>
    <m/>
    <n v="2024"/>
    <s v="N/A"/>
    <s v="I (import)"/>
    <m/>
  </r>
  <r>
    <s v="Watermelons"/>
    <x v="3"/>
    <s v="No"/>
    <s v="N/A"/>
    <s v="SEEDLESS"/>
    <x v="376"/>
    <s v="IMPORTS THROUGH FREEPORT TEXAS"/>
    <n v="72409"/>
    <s v="Boat"/>
    <m/>
    <m/>
    <n v="2024"/>
    <s v="N/A"/>
    <s v="I (import)"/>
    <m/>
  </r>
  <r>
    <s v="Watermelons"/>
    <x v="7"/>
    <s v="No"/>
    <s v="N/A"/>
    <s v="SEEDLESS"/>
    <x v="376"/>
    <s v="IMPORTS THROUGH FREEPORT TEXAS"/>
    <n v="801185"/>
    <s v="Boat"/>
    <m/>
    <m/>
    <n v="2024"/>
    <s v="N/A"/>
    <s v="I (import)"/>
    <m/>
  </r>
  <r>
    <s v="Watermelons"/>
    <x v="8"/>
    <s v="No"/>
    <s v="24 inch bins"/>
    <s v="RED FLESH SEEDED TYPE"/>
    <x v="376"/>
    <s v="FLORIDA"/>
    <n v="649600"/>
    <s v="Truck"/>
    <n v="1624"/>
    <m/>
    <n v="2025"/>
    <s v="N/A"/>
    <s v="D (domestic)"/>
    <m/>
  </r>
  <r>
    <s v="Watermelons"/>
    <x v="8"/>
    <s v="No"/>
    <s v="24 inch bins"/>
    <s v="RED FLESH SEEDLESS TYPE"/>
    <x v="376"/>
    <s v="FLORIDA"/>
    <n v="7168000"/>
    <s v="Truck"/>
    <n v="17920"/>
    <m/>
    <n v="2025"/>
    <s v="N/A"/>
    <s v="D (domestic)"/>
    <m/>
  </r>
  <r>
    <s v="Watermelons"/>
    <x v="8"/>
    <s v="No"/>
    <s v="cartons"/>
    <s v="RED FLESH SEEDLESS MINIATURE"/>
    <x v="376"/>
    <s v="FLORIDA"/>
    <n v="43350"/>
    <s v="Truck"/>
    <n v="510"/>
    <m/>
    <n v="2025"/>
    <s v="N/A"/>
    <s v="D (domestic)"/>
    <m/>
  </r>
  <r>
    <s v="Watermelons"/>
    <x v="8"/>
    <s v="No"/>
    <s v="24 inch bins"/>
    <s v="RED FLESH SEEDED TYPE"/>
    <x v="377"/>
    <s v="FLORIDA"/>
    <n v="560000"/>
    <s v="Truck"/>
    <n v="1400"/>
    <m/>
    <n v="2025"/>
    <s v="N/A"/>
    <s v="D (domestic)"/>
    <m/>
  </r>
  <r>
    <s v="Watermelons"/>
    <x v="1"/>
    <s v="No"/>
    <s v="N/A"/>
    <s v="N/A"/>
    <x v="377"/>
    <s v="MEXICO CROSSINGS THROUGH NOGALES ARIZONA"/>
    <n v="6515560"/>
    <s v="Truck"/>
    <m/>
    <m/>
    <n v="2024"/>
    <s v="N/A"/>
    <s v="I (import)"/>
    <m/>
  </r>
  <r>
    <s v="Watermelons"/>
    <x v="8"/>
    <s v="No"/>
    <s v="cartons"/>
    <s v="RED FLESH SEEDLESS MINIATURE"/>
    <x v="377"/>
    <s v="FLORIDA"/>
    <n v="21675"/>
    <s v="Truck"/>
    <n v="255"/>
    <m/>
    <n v="2025"/>
    <s v="N/A"/>
    <s v="D (domestic)"/>
    <m/>
  </r>
  <r>
    <s v="Watermelons"/>
    <x v="1"/>
    <s v="No"/>
    <s v="N/A"/>
    <s v="RED FLESH SEEDLESS MINIATURE"/>
    <x v="377"/>
    <s v="MEXICO CROSSINGS THROUGH NOGALES ARIZONA"/>
    <n v="1034266"/>
    <s v="Truck"/>
    <m/>
    <m/>
    <n v="2024"/>
    <s v="N/A"/>
    <s v="I (import)"/>
    <m/>
  </r>
  <r>
    <s v="Watermelons"/>
    <x v="8"/>
    <s v="No"/>
    <s v="24 inch bins"/>
    <s v="RED FLESH SEEDLESS TYPE"/>
    <x v="377"/>
    <s v="FLORIDA"/>
    <n v="6742400"/>
    <s v="Truck"/>
    <n v="16856"/>
    <m/>
    <n v="2025"/>
    <s v="N/A"/>
    <s v="D (domestic)"/>
    <m/>
  </r>
  <r>
    <s v="Watermelons"/>
    <x v="1"/>
    <s v="No"/>
    <s v="N/A"/>
    <s v="SEEDLESS"/>
    <x v="377"/>
    <s v="MEXICO CROSSINGS THROUGH NOGALES ARIZONA"/>
    <n v="6455735"/>
    <s v="Truck"/>
    <m/>
    <m/>
    <n v="2024"/>
    <s v="N/A"/>
    <s v="I (import)"/>
    <m/>
  </r>
  <r>
    <s v="Watermelons"/>
    <x v="1"/>
    <s v="No"/>
    <s v="N/A"/>
    <s v="N/A"/>
    <x v="377"/>
    <s v="MEXICO CROSSINGS THROUGH OTAY MESA CALIFORNIA"/>
    <n v="32432"/>
    <s v="Truck"/>
    <m/>
    <m/>
    <n v="2024"/>
    <s v="N/A"/>
    <s v="I (import)"/>
    <m/>
  </r>
  <r>
    <s v="Watermelons"/>
    <x v="1"/>
    <s v="No"/>
    <s v="N/A"/>
    <s v="SEEDLESS"/>
    <x v="377"/>
    <s v="MEXICO CROSSINGS THROUGH OTAY MESA CALIFORNIA"/>
    <n v="181865"/>
    <s v="Truck"/>
    <m/>
    <m/>
    <n v="2024"/>
    <s v="N/A"/>
    <s v="I (import)"/>
    <m/>
  </r>
  <r>
    <s v="Watermelons"/>
    <x v="3"/>
    <s v="No"/>
    <s v="N/A"/>
    <s v="RED FLESH SEEDLESS MINIATURE"/>
    <x v="377"/>
    <s v="MEXICO CROSSINGS THROUGH PHARR TEXAS"/>
    <n v="47135"/>
    <s v="Truck"/>
    <m/>
    <m/>
    <n v="2024"/>
    <s v="N/A"/>
    <s v="I (import)"/>
    <m/>
  </r>
  <r>
    <s v="Watermelons"/>
    <x v="1"/>
    <s v="No"/>
    <s v="N/A"/>
    <s v="N/A"/>
    <x v="377"/>
    <s v="MEXICO CROSSINGS THROUGH PHARR TEXAS"/>
    <n v="130038"/>
    <s v="Truck"/>
    <m/>
    <m/>
    <n v="2024"/>
    <s v="N/A"/>
    <s v="I (import)"/>
    <m/>
  </r>
  <r>
    <s v="Watermelons"/>
    <x v="1"/>
    <s v="No"/>
    <s v="N/A"/>
    <s v="SEEDLESS"/>
    <x v="377"/>
    <s v="MEXICO CROSSINGS THROUGH PHARR TEXAS"/>
    <n v="396000"/>
    <s v="Truck"/>
    <m/>
    <m/>
    <n v="2024"/>
    <s v="N/A"/>
    <s v="I (import)"/>
    <m/>
  </r>
  <r>
    <s v="Watermelons"/>
    <x v="1"/>
    <s v="No"/>
    <s v="N/A"/>
    <s v="N/A"/>
    <x v="377"/>
    <s v="MEXICO CROSSINGS THROUGH PROGRESO TEXAS"/>
    <n v="883366"/>
    <s v="Truck"/>
    <m/>
    <m/>
    <n v="2024"/>
    <s v="N/A"/>
    <s v="I (import)"/>
    <m/>
  </r>
  <r>
    <s v="Watermelons"/>
    <x v="1"/>
    <s v="No"/>
    <s v="N/A"/>
    <s v="SEEDLESS"/>
    <x v="377"/>
    <s v="MEXICO CROSSINGS THROUGH PROGRESO TEXAS"/>
    <n v="153747"/>
    <s v="Truck"/>
    <m/>
    <m/>
    <n v="2024"/>
    <s v="N/A"/>
    <s v="I (import)"/>
    <m/>
  </r>
  <r>
    <s v="Watermelons"/>
    <x v="3"/>
    <s v="No"/>
    <s v="N/A"/>
    <s v="SEEDLESS"/>
    <x v="377"/>
    <s v="IMPORTS THROUGH LOS ANGELES-LONG BEACH CALIFORNIA"/>
    <n v="352000"/>
    <s v="Boat"/>
    <m/>
    <m/>
    <n v="2024"/>
    <s v="N/A"/>
    <s v="I (import)"/>
    <m/>
  </r>
  <r>
    <s v="Watermelons"/>
    <x v="7"/>
    <s v="No"/>
    <s v="N/A"/>
    <s v="SEEDLESS"/>
    <x v="377"/>
    <s v="IMPORTS THROUGH LOS ANGELES-LONG BEACH CALIFORNIA"/>
    <n v="43362"/>
    <s v="Boat"/>
    <m/>
    <m/>
    <n v="2024"/>
    <s v="N/A"/>
    <s v="I (import)"/>
    <m/>
  </r>
  <r>
    <s v="Watermelons"/>
    <x v="3"/>
    <s v="No"/>
    <s v="N/A"/>
    <s v="N/A"/>
    <x v="377"/>
    <s v="IMPORTS THROUGH PHILADELPHIA-CAMDEN PENNSYLVANIA-NEW JERSEY"/>
    <n v="18476"/>
    <s v="Boat"/>
    <m/>
    <m/>
    <n v="2024"/>
    <s v="N/A"/>
    <s v="I (import)"/>
    <m/>
  </r>
  <r>
    <s v="Watermelons"/>
    <x v="7"/>
    <s v="No"/>
    <s v="N/A"/>
    <s v="SEEDLESS"/>
    <x v="377"/>
    <s v="IMPORTS THROUGH SOUTH FLORIDA/TAMPA"/>
    <n v="169675"/>
    <s v="Boat"/>
    <m/>
    <m/>
    <n v="2024"/>
    <s v="N/A"/>
    <s v="I (import)"/>
    <m/>
  </r>
  <r>
    <s v="Watermelons"/>
    <x v="8"/>
    <s v="No"/>
    <s v="cartons"/>
    <s v="RED FLESH SEEDLESS MINIATURE"/>
    <x v="378"/>
    <s v="FLORIDA"/>
    <n v="7225"/>
    <s v="Truck"/>
    <n v="85"/>
    <m/>
    <n v="2025"/>
    <s v="N/A"/>
    <s v="D (domestic)"/>
    <m/>
  </r>
  <r>
    <s v="Watermelons"/>
    <x v="8"/>
    <s v="No"/>
    <s v="24 inch bins"/>
    <s v="RED FLESH SEEDLESS TYPE"/>
    <x v="378"/>
    <s v="FLORIDA"/>
    <n v="4928000"/>
    <s v="Truck"/>
    <n v="12320"/>
    <m/>
    <n v="2025"/>
    <s v="N/A"/>
    <s v="D (domestic)"/>
    <m/>
  </r>
  <r>
    <s v="Watermelons"/>
    <x v="8"/>
    <s v="No"/>
    <s v="24 inch bins"/>
    <s v="RED FLESH SEEDED TYPE"/>
    <x v="378"/>
    <s v="FLORIDA"/>
    <n v="224000"/>
    <s v="Truck"/>
    <n v="560"/>
    <m/>
    <n v="2025"/>
    <s v="N/A"/>
    <s v="D (domestic)"/>
    <m/>
  </r>
  <r>
    <s v="Watermelons"/>
    <x v="8"/>
    <s v="No"/>
    <s v="24 inch bins"/>
    <s v="RED FLESH SEEDED TYPE"/>
    <x v="379"/>
    <s v="FLORIDA"/>
    <n v="425600"/>
    <s v="Truck"/>
    <n v="1064"/>
    <m/>
    <n v="2025"/>
    <s v="N/A"/>
    <s v="D (domestic)"/>
    <m/>
  </r>
  <r>
    <s v="Watermelons"/>
    <x v="8"/>
    <s v="No"/>
    <s v="cartons"/>
    <s v="RED FLESH SEEDLESS MINIATURE"/>
    <x v="379"/>
    <s v="FLORIDA"/>
    <n v="14450"/>
    <s v="Truck"/>
    <n v="170"/>
    <m/>
    <n v="2025"/>
    <s v="N/A"/>
    <s v="D (domestic)"/>
    <m/>
  </r>
  <r>
    <s v="Watermelons"/>
    <x v="8"/>
    <s v="No"/>
    <s v="24 inch bins"/>
    <s v="RED FLESH SEEDLESS TYPE"/>
    <x v="379"/>
    <s v="FLORIDA"/>
    <n v="5264000"/>
    <s v="Truck"/>
    <n v="13160"/>
    <m/>
    <n v="2025"/>
    <s v="N/A"/>
    <s v="D (domestic)"/>
    <m/>
  </r>
  <r>
    <s v="Watermelons"/>
    <x v="1"/>
    <s v="No"/>
    <s v="N/A"/>
    <s v="N/A"/>
    <x v="380"/>
    <s v="MEXICO CROSSINGS THROUGH NOGALES ARIZONA"/>
    <n v="1303268"/>
    <s v="Truck"/>
    <m/>
    <m/>
    <n v="2024"/>
    <s v="N/A"/>
    <s v="I (import)"/>
    <m/>
  </r>
  <r>
    <s v="Watermelons"/>
    <x v="8"/>
    <s v="No"/>
    <s v="24 inch bins"/>
    <s v="RED FLESH SEEDED TYPE"/>
    <x v="380"/>
    <s v="FLORIDA"/>
    <n v="470400"/>
    <s v="Truck"/>
    <n v="1176"/>
    <m/>
    <n v="2025"/>
    <s v="N/A"/>
    <s v="D (domestic)"/>
    <m/>
  </r>
  <r>
    <s v="Watermelons"/>
    <x v="1"/>
    <s v="No"/>
    <s v="N/A"/>
    <s v="RED FLESH SEEDLESS MINIATURE"/>
    <x v="380"/>
    <s v="MEXICO CROSSINGS THROUGH NOGALES ARIZONA"/>
    <n v="485441"/>
    <s v="Truck"/>
    <m/>
    <m/>
    <n v="2024"/>
    <s v="N/A"/>
    <s v="I (import)"/>
    <m/>
  </r>
  <r>
    <s v="Watermelons"/>
    <x v="8"/>
    <s v="No"/>
    <s v="cartons"/>
    <s v="RED FLESH SEEDLESS MINIATURE"/>
    <x v="380"/>
    <s v="FLORIDA"/>
    <n v="21675"/>
    <s v="Truck"/>
    <n v="255"/>
    <m/>
    <n v="2025"/>
    <s v="N/A"/>
    <s v="D (domestic)"/>
    <m/>
  </r>
  <r>
    <s v="Watermelons"/>
    <x v="1"/>
    <s v="No"/>
    <s v="N/A"/>
    <s v="SEEDLESS"/>
    <x v="380"/>
    <s v="MEXICO CROSSINGS THROUGH NOGALES ARIZONA"/>
    <n v="5626200"/>
    <s v="Truck"/>
    <m/>
    <m/>
    <n v="2024"/>
    <s v="N/A"/>
    <s v="I (import)"/>
    <m/>
  </r>
  <r>
    <s v="Watermelons"/>
    <x v="8"/>
    <s v="No"/>
    <s v="24 inch bins"/>
    <s v="RED FLESH SEEDLESS TYPE"/>
    <x v="380"/>
    <s v="FLORIDA"/>
    <n v="5712000"/>
    <s v="Truck"/>
    <n v="14280"/>
    <m/>
    <n v="2025"/>
    <s v="N/A"/>
    <s v="D (domestic)"/>
    <m/>
  </r>
  <r>
    <s v="Watermelons"/>
    <x v="1"/>
    <s v="No"/>
    <s v="N/A"/>
    <s v="N/A"/>
    <x v="380"/>
    <s v="MEXICO CROSSINGS THROUGH OTAY MESA CALIFORNIA"/>
    <n v="65298"/>
    <s v="Truck"/>
    <m/>
    <m/>
    <n v="2024"/>
    <s v="N/A"/>
    <s v="I (import)"/>
    <m/>
  </r>
  <r>
    <s v="Watermelons"/>
    <x v="1"/>
    <s v="No"/>
    <s v="N/A"/>
    <s v="SEEDLESS"/>
    <x v="380"/>
    <s v="MEXICO CROSSINGS THROUGH OTAY MESA CALIFORNIA"/>
    <n v="239954"/>
    <s v="Truck"/>
    <m/>
    <m/>
    <n v="2024"/>
    <s v="N/A"/>
    <s v="I (import)"/>
    <m/>
  </r>
  <r>
    <s v="Watermelons"/>
    <x v="1"/>
    <s v="No"/>
    <s v="N/A"/>
    <s v="N/A"/>
    <x v="380"/>
    <s v="MEXICO CROSSINGS THROUGH PHARR TEXAS"/>
    <n v="42249"/>
    <s v="Truck"/>
    <m/>
    <m/>
    <n v="2024"/>
    <s v="N/A"/>
    <s v="I (import)"/>
    <m/>
  </r>
  <r>
    <s v="Watermelons"/>
    <x v="1"/>
    <s v="No"/>
    <s v="N/A"/>
    <s v="N/A"/>
    <x v="380"/>
    <s v="MEXICO CROSSINGS THROUGH PROGRESO TEXAS"/>
    <n v="945215"/>
    <s v="Truck"/>
    <m/>
    <m/>
    <n v="2024"/>
    <s v="N/A"/>
    <s v="I (import)"/>
    <m/>
  </r>
  <r>
    <s v="Watermelons"/>
    <x v="6"/>
    <s v="No"/>
    <s v="N/A"/>
    <s v="N/A"/>
    <x v="380"/>
    <s v="IMPORTS THROUGH PORT CANAVERAL FLORIDA"/>
    <n v="151866"/>
    <s v="Boat"/>
    <m/>
    <m/>
    <n v="2024"/>
    <s v="N/A"/>
    <s v="I (import)"/>
    <m/>
  </r>
  <r>
    <s v="Watermelons"/>
    <x v="0"/>
    <s v="No"/>
    <s v="N/A"/>
    <s v="N/A"/>
    <x v="380"/>
    <s v="IMPORTS THROUGH SAN JUAN PUERTO RICO"/>
    <n v="14060"/>
    <s v="Boat"/>
    <m/>
    <m/>
    <n v="2024"/>
    <s v="N/A"/>
    <s v="I (import)"/>
    <m/>
  </r>
  <r>
    <s v="Watermelons"/>
    <x v="3"/>
    <s v="No"/>
    <s v="N/A"/>
    <s v="SEEDLESS"/>
    <x v="380"/>
    <s v="IMPORTS THROUGH SOUTH FLORIDA/TAMPA"/>
    <n v="2880680"/>
    <s v="Boat"/>
    <m/>
    <m/>
    <n v="2024"/>
    <s v="N/A"/>
    <s v="I (import)"/>
    <m/>
  </r>
  <r>
    <s v="Watermelons"/>
    <x v="4"/>
    <s v="No"/>
    <s v="N/A"/>
    <s v="N/A"/>
    <x v="380"/>
    <s v="IMPORTS THROUGH SOUTH FLORIDA/TAMPA"/>
    <n v="18861"/>
    <s v="Boat"/>
    <m/>
    <m/>
    <n v="2024"/>
    <s v="N/A"/>
    <s v="I (import)"/>
    <m/>
  </r>
  <r>
    <s v="Watermelons"/>
    <x v="7"/>
    <s v="No"/>
    <s v="N/A"/>
    <s v="SEEDLESS"/>
    <x v="381"/>
    <s v="IMPORTS THROUGH LOS ANGELES-LONG BEACH CALIFORNIA"/>
    <n v="34690"/>
    <s v="Boat"/>
    <m/>
    <m/>
    <n v="2024"/>
    <s v="N/A"/>
    <s v="I (import)"/>
    <m/>
  </r>
  <r>
    <s v="Watermelons"/>
    <x v="3"/>
    <s v="Yes"/>
    <s v="N/A"/>
    <s v="N/A"/>
    <x v="381"/>
    <s v="IMPORTS THROUGH PHILADELPHIA-CAMDEN PENNSYLVANIA-NEW JERSEY"/>
    <n v="150487"/>
    <s v="Boat"/>
    <m/>
    <m/>
    <n v="2024"/>
    <s v="N/A"/>
    <s v="I (import)"/>
    <m/>
  </r>
  <r>
    <s v="Watermelons"/>
    <x v="6"/>
    <s v="No"/>
    <s v="N/A"/>
    <s v="N/A"/>
    <x v="381"/>
    <s v="IMPORTS THROUGH PORT CANAVERAL FLORIDA"/>
    <n v="108108"/>
    <s v="Boat"/>
    <m/>
    <m/>
    <n v="2024"/>
    <s v="N/A"/>
    <s v="I (import)"/>
    <m/>
  </r>
  <r>
    <s v="Watermelons"/>
    <x v="1"/>
    <s v="No"/>
    <s v="N/A"/>
    <s v="N/A"/>
    <x v="381"/>
    <s v="MEXICO CROSSINGS THROUGH NOGALES ARIZONA"/>
    <n v="2462119"/>
    <s v="Truck"/>
    <m/>
    <m/>
    <n v="2024"/>
    <s v="N/A"/>
    <s v="I (import)"/>
    <m/>
  </r>
  <r>
    <s v="Watermelons"/>
    <x v="1"/>
    <s v="No"/>
    <s v="N/A"/>
    <s v="RED FLESH SEEDLESS MINIATURE"/>
    <x v="381"/>
    <s v="MEXICO CROSSINGS THROUGH NOGALES ARIZONA"/>
    <n v="750092"/>
    <s v="Truck"/>
    <m/>
    <m/>
    <n v="2024"/>
    <s v="N/A"/>
    <s v="I (import)"/>
    <m/>
  </r>
  <r>
    <s v="Watermelons"/>
    <x v="1"/>
    <s v="No"/>
    <s v="N/A"/>
    <s v="SEEDLESS"/>
    <x v="381"/>
    <s v="MEXICO CROSSINGS THROUGH NOGALES ARIZONA"/>
    <n v="2951039"/>
    <s v="Truck"/>
    <m/>
    <m/>
    <n v="2024"/>
    <s v="N/A"/>
    <s v="I (import)"/>
    <m/>
  </r>
  <r>
    <s v="Watermelons"/>
    <x v="1"/>
    <s v="No"/>
    <s v="N/A"/>
    <s v="N/A"/>
    <x v="381"/>
    <s v="MEXICO CROSSINGS THROUGH OTAY MESA CALIFORNIA"/>
    <n v="47043"/>
    <s v="Truck"/>
    <m/>
    <m/>
    <n v="2024"/>
    <s v="N/A"/>
    <s v="I (import)"/>
    <m/>
  </r>
  <r>
    <s v="Watermelons"/>
    <x v="1"/>
    <s v="No"/>
    <s v="N/A"/>
    <s v="SEEDLESS"/>
    <x v="381"/>
    <s v="MEXICO CROSSINGS THROUGH OTAY MESA CALIFORNIA"/>
    <n v="4"/>
    <s v="Truck"/>
    <m/>
    <m/>
    <n v="2024"/>
    <s v="N/A"/>
    <s v="I (import)"/>
    <m/>
  </r>
  <r>
    <s v="Watermelons"/>
    <x v="3"/>
    <s v="No"/>
    <s v="N/A"/>
    <s v="RED FLESH SEEDLESS MINIATURE"/>
    <x v="381"/>
    <s v="MEXICO CROSSINGS THROUGH PHARR TEXAS"/>
    <n v="47139"/>
    <s v="Truck"/>
    <m/>
    <m/>
    <n v="2024"/>
    <s v="N/A"/>
    <s v="I (import)"/>
    <m/>
  </r>
  <r>
    <s v="Watermelons"/>
    <x v="1"/>
    <s v="No"/>
    <s v="N/A"/>
    <s v="N/A"/>
    <x v="381"/>
    <s v="MEXICO CROSSINGS THROUGH PROGRESO TEXAS"/>
    <n v="1847010"/>
    <s v="Truck"/>
    <m/>
    <m/>
    <n v="2024"/>
    <s v="N/A"/>
    <s v="I (import)"/>
    <m/>
  </r>
  <r>
    <s v="Watermelons"/>
    <x v="1"/>
    <s v="No"/>
    <s v="N/A"/>
    <s v="SEEDLESS"/>
    <x v="381"/>
    <s v="MEXICO CROSSINGS THROUGH PROGRESO TEXAS"/>
    <n v="77055"/>
    <s v="Truck"/>
    <m/>
    <m/>
    <n v="2024"/>
    <s v="N/A"/>
    <s v="I (import)"/>
    <m/>
  </r>
  <r>
    <s v="Watermelons"/>
    <x v="8"/>
    <s v="No"/>
    <s v="24 inch bins"/>
    <s v="RED FLESH SEEDED TYPE"/>
    <x v="381"/>
    <s v="FLORIDA"/>
    <n v="672000"/>
    <s v="Truck"/>
    <n v="1680"/>
    <m/>
    <n v="2025"/>
    <s v="N/A"/>
    <s v="D (domestic)"/>
    <m/>
  </r>
  <r>
    <s v="Watermelons"/>
    <x v="8"/>
    <s v="No"/>
    <s v="cartons"/>
    <s v="RED FLESH SEEDLESS MINIATURE"/>
    <x v="381"/>
    <s v="FLORIDA"/>
    <n v="28900"/>
    <s v="Truck"/>
    <n v="340"/>
    <m/>
    <n v="2025"/>
    <s v="N/A"/>
    <s v="D (domestic)"/>
    <m/>
  </r>
  <r>
    <s v="Watermelons"/>
    <x v="8"/>
    <s v="No"/>
    <s v="24 inch bins"/>
    <s v="RED FLESH SEEDLESS TYPE"/>
    <x v="381"/>
    <s v="FLORIDA"/>
    <n v="5622400"/>
    <s v="Truck"/>
    <n v="14056"/>
    <m/>
    <n v="2025"/>
    <s v="N/A"/>
    <s v="D (domestic)"/>
    <m/>
  </r>
  <r>
    <s v="Watermelons"/>
    <x v="1"/>
    <s v="No"/>
    <s v="N/A"/>
    <s v="N/A"/>
    <x v="382"/>
    <s v="MEXICO CROSSINGS THROUGH NOGALES ARIZONA"/>
    <n v="3957259"/>
    <s v="Truck"/>
    <m/>
    <m/>
    <n v="2024"/>
    <s v="N/A"/>
    <s v="I (import)"/>
    <m/>
  </r>
  <r>
    <s v="Watermelons"/>
    <x v="8"/>
    <s v="No"/>
    <s v="24 inch bins"/>
    <s v="RED FLESH SEEDED TYPE"/>
    <x v="382"/>
    <s v="FLORIDA"/>
    <n v="560000"/>
    <s v="Truck"/>
    <n v="1400"/>
    <m/>
    <n v="2025"/>
    <s v="N/A"/>
    <s v="D (domestic)"/>
    <m/>
  </r>
  <r>
    <s v="Watermelons"/>
    <x v="1"/>
    <s v="No"/>
    <s v="N/A"/>
    <s v="RED FLESH SEEDLESS MINIATURE"/>
    <x v="382"/>
    <s v="MEXICO CROSSINGS THROUGH NOGALES ARIZONA"/>
    <n v="938069"/>
    <s v="Truck"/>
    <m/>
    <m/>
    <n v="2024"/>
    <s v="N/A"/>
    <s v="I (import)"/>
    <m/>
  </r>
  <r>
    <s v="Watermelons"/>
    <x v="8"/>
    <s v="No"/>
    <s v="24 inch bins"/>
    <s v="RED FLESH SEEDLESS MINIATURE"/>
    <x v="382"/>
    <s v="FLORIDA"/>
    <n v="136000"/>
    <s v="Truck"/>
    <n v="340"/>
    <m/>
    <n v="2025"/>
    <s v="N/A"/>
    <s v="D (domestic)"/>
    <m/>
  </r>
  <r>
    <s v="Watermelons"/>
    <x v="1"/>
    <s v="No"/>
    <s v="N/A"/>
    <s v="SEEDLESS"/>
    <x v="382"/>
    <s v="MEXICO CROSSINGS THROUGH NOGALES ARIZONA"/>
    <n v="3872920"/>
    <s v="Truck"/>
    <m/>
    <m/>
    <n v="2024"/>
    <s v="N/A"/>
    <s v="I (import)"/>
    <m/>
  </r>
  <r>
    <s v="Watermelons"/>
    <x v="8"/>
    <s v="No"/>
    <s v="24 inch bins"/>
    <s v="RED FLESH SEEDLESS TYPE"/>
    <x v="382"/>
    <s v="FLORIDA"/>
    <n v="5465600"/>
    <s v="Truck"/>
    <n v="13664"/>
    <m/>
    <n v="2025"/>
    <s v="N/A"/>
    <s v="D (domestic)"/>
    <m/>
  </r>
  <r>
    <s v="Watermelons"/>
    <x v="1"/>
    <s v="No"/>
    <s v="N/A"/>
    <s v="N/A"/>
    <x v="382"/>
    <s v="MEXICO CROSSINGS THROUGH OTAY MESA CALIFORNIA"/>
    <n v="121262"/>
    <s v="Truck"/>
    <m/>
    <m/>
    <n v="2024"/>
    <s v="N/A"/>
    <s v="I (import)"/>
    <m/>
  </r>
  <r>
    <s v="Watermelons"/>
    <x v="1"/>
    <s v="No"/>
    <s v="N/A"/>
    <s v="SEEDLESS"/>
    <x v="382"/>
    <s v="MEXICO CROSSINGS THROUGH OTAY MESA CALIFORNIA"/>
    <n v="296890"/>
    <s v="Truck"/>
    <m/>
    <m/>
    <n v="2024"/>
    <s v="N/A"/>
    <s v="I (import)"/>
    <m/>
  </r>
  <r>
    <s v="Watermelons"/>
    <x v="1"/>
    <s v="No"/>
    <s v="N/A"/>
    <s v="N/A"/>
    <x v="382"/>
    <s v="MEXICO CROSSINGS THROUGH PHARR TEXAS"/>
    <n v="112594"/>
    <s v="Truck"/>
    <m/>
    <m/>
    <n v="2024"/>
    <s v="N/A"/>
    <s v="I (import)"/>
    <m/>
  </r>
  <r>
    <s v="Watermelons"/>
    <x v="1"/>
    <s v="No"/>
    <s v="N/A"/>
    <s v="SEEDLESS"/>
    <x v="382"/>
    <s v="MEXICO CROSSINGS THROUGH PHARR TEXAS"/>
    <n v="912032"/>
    <s v="Truck"/>
    <m/>
    <m/>
    <n v="2024"/>
    <s v="N/A"/>
    <s v="I (import)"/>
    <m/>
  </r>
  <r>
    <s v="Watermelons"/>
    <x v="1"/>
    <s v="No"/>
    <s v="N/A"/>
    <s v="N/A"/>
    <x v="382"/>
    <s v="MEXICO CROSSINGS THROUGH PROGRESO TEXAS"/>
    <n v="2149343"/>
    <s v="Truck"/>
    <m/>
    <m/>
    <n v="2024"/>
    <s v="N/A"/>
    <s v="I (import)"/>
    <m/>
  </r>
  <r>
    <s v="Watermelons"/>
    <x v="1"/>
    <s v="No"/>
    <s v="N/A"/>
    <s v="RED FLESH SEEDLESS MINIATURE"/>
    <x v="382"/>
    <s v="MEXICO CROSSINGS THROUGH PROGRESO TEXAS"/>
    <n v="198"/>
    <s v="Truck"/>
    <m/>
    <m/>
    <n v="2024"/>
    <s v="N/A"/>
    <s v="I (import)"/>
    <m/>
  </r>
  <r>
    <s v="Watermelons"/>
    <x v="1"/>
    <s v="No"/>
    <s v="N/A"/>
    <s v="SEEDLESS"/>
    <x v="382"/>
    <s v="MEXICO CROSSINGS THROUGH PROGRESO TEXAS"/>
    <n v="1217568"/>
    <s v="Truck"/>
    <m/>
    <m/>
    <n v="2024"/>
    <s v="N/A"/>
    <s v="I (import)"/>
    <m/>
  </r>
  <r>
    <s v="Watermelons"/>
    <x v="1"/>
    <s v="No"/>
    <s v="N/A"/>
    <s v="SEEDLESS"/>
    <x v="382"/>
    <s v="MEXICO CROSSINGS THROUGH RIO GRANDE CITY TEXAS"/>
    <n v="1536286"/>
    <s v="Truck"/>
    <m/>
    <m/>
    <n v="2024"/>
    <s v="N/A"/>
    <s v="I (import)"/>
    <m/>
  </r>
  <r>
    <s v="Watermelons"/>
    <x v="3"/>
    <s v="No"/>
    <s v="N/A"/>
    <s v="SEEDLESS"/>
    <x v="382"/>
    <s v="IMPORTS THROUGH LOS ANGELES-LONG BEACH CALIFORNIA"/>
    <n v="88000"/>
    <s v="Boat"/>
    <m/>
    <m/>
    <n v="2024"/>
    <s v="N/A"/>
    <s v="I (import)"/>
    <m/>
  </r>
  <r>
    <s v="Watermelons"/>
    <x v="7"/>
    <s v="No"/>
    <s v="N/A"/>
    <s v="SEEDLESS"/>
    <x v="382"/>
    <s v="IMPORTS THROUGH LOS ANGELES-LONG BEACH CALIFORNIA"/>
    <n v="87318"/>
    <s v="Boat"/>
    <m/>
    <m/>
    <n v="2024"/>
    <s v="N/A"/>
    <s v="I (import)"/>
    <m/>
  </r>
  <r>
    <s v="Watermelons"/>
    <x v="7"/>
    <s v="No"/>
    <s v="N/A"/>
    <s v="N/A"/>
    <x v="382"/>
    <s v="IMPORTS THROUGH PHILADELPHIA-CAMDEN PENNSYLVANIA-NEW JERSEY"/>
    <n v="1402229"/>
    <s v="Boat"/>
    <m/>
    <m/>
    <n v="2024"/>
    <s v="N/A"/>
    <s v="I (import)"/>
    <m/>
  </r>
  <r>
    <s v="Watermelons"/>
    <x v="3"/>
    <s v="No"/>
    <s v="N/A"/>
    <s v="N/A"/>
    <x v="382"/>
    <s v="IMPORTS THROUGH PORT CANAVERAL FLORIDA"/>
    <n v="36960"/>
    <s v="Boat"/>
    <m/>
    <m/>
    <n v="2024"/>
    <s v="N/A"/>
    <s v="I (import)"/>
    <m/>
  </r>
  <r>
    <s v="Watermelons"/>
    <x v="3"/>
    <s v="No"/>
    <s v="N/A"/>
    <s v="SEEDLESS"/>
    <x v="382"/>
    <s v="IMPORTS THROUGH SOUTH FLORIDA/TAMPA"/>
    <n v="1977800"/>
    <s v="Boat"/>
    <m/>
    <m/>
    <n v="2024"/>
    <s v="N/A"/>
    <s v="I (import)"/>
    <m/>
  </r>
  <r>
    <s v="Watermelons"/>
    <x v="8"/>
    <s v="No"/>
    <s v="24 inch bins"/>
    <s v="RED FLESH SEEDED TYPE"/>
    <x v="383"/>
    <s v="FLORIDA"/>
    <n v="492800"/>
    <s v="Truck"/>
    <n v="1232"/>
    <m/>
    <n v="2025"/>
    <s v="N/A"/>
    <s v="D (domestic)"/>
    <m/>
  </r>
  <r>
    <s v="Watermelons"/>
    <x v="8"/>
    <s v="No"/>
    <s v="24 inch bins"/>
    <s v="RED FLESH SEEDLESS MINIATURE"/>
    <x v="383"/>
    <s v="FLORIDA"/>
    <n v="102000"/>
    <s v="Truck"/>
    <n v="255"/>
    <m/>
    <n v="2025"/>
    <s v="N/A"/>
    <s v="D (domestic)"/>
    <m/>
  </r>
  <r>
    <s v="Watermelons"/>
    <x v="8"/>
    <s v="No"/>
    <s v="24 inch bins"/>
    <s v="RED FLESH SEEDLESS TYPE"/>
    <x v="383"/>
    <s v="FLORIDA"/>
    <n v="5219200"/>
    <s v="Truck"/>
    <n v="13048"/>
    <m/>
    <n v="2025"/>
    <s v="N/A"/>
    <s v="D (domestic)"/>
    <m/>
  </r>
  <r>
    <s v="Watermelons"/>
    <x v="1"/>
    <s v="Yes"/>
    <s v="N/A"/>
    <s v="RED FLESH SEEDLESS MINIATURE"/>
    <x v="383"/>
    <s v="MEXICO CROSSINGS THROUGH NOGALES ARIZONA"/>
    <n v="40467"/>
    <s v="Truck"/>
    <m/>
    <m/>
    <n v="2024"/>
    <s v="N/A"/>
    <s v="I (import)"/>
    <m/>
  </r>
  <r>
    <s v="Watermelons"/>
    <x v="1"/>
    <s v="No"/>
    <s v="N/A"/>
    <s v="RED FLESH SEEDLESS MINIATURE"/>
    <x v="383"/>
    <s v="MEXICO CROSSINGS THROUGH NOGALES ARIZONA"/>
    <n v="499303"/>
    <s v="Truck"/>
    <m/>
    <m/>
    <n v="2024"/>
    <s v="N/A"/>
    <s v="I (import)"/>
    <m/>
  </r>
  <r>
    <s v="Watermelons"/>
    <x v="1"/>
    <s v="No"/>
    <s v="N/A"/>
    <s v="SEEDLESS"/>
    <x v="383"/>
    <s v="MEXICO CROSSINGS THROUGH NOGALES ARIZONA"/>
    <n v="4190829"/>
    <s v="Truck"/>
    <m/>
    <m/>
    <n v="2024"/>
    <s v="N/A"/>
    <s v="I (import)"/>
    <m/>
  </r>
  <r>
    <s v="Watermelons"/>
    <x v="1"/>
    <s v="No"/>
    <s v="N/A"/>
    <s v="N/A"/>
    <x v="383"/>
    <s v="MEXICO CROSSINGS THROUGH OTAY MESA CALIFORNIA"/>
    <n v="23527"/>
    <s v="Truck"/>
    <m/>
    <m/>
    <n v="2024"/>
    <s v="N/A"/>
    <s v="I (import)"/>
    <m/>
  </r>
  <r>
    <s v="Watermelons"/>
    <x v="1"/>
    <s v="No"/>
    <s v="N/A"/>
    <s v="SEEDLESS"/>
    <x v="383"/>
    <s v="MEXICO CROSSINGS THROUGH OTAY MESA CALIFORNIA"/>
    <n v="100670"/>
    <s v="Truck"/>
    <m/>
    <m/>
    <n v="2024"/>
    <s v="N/A"/>
    <s v="I (import)"/>
    <m/>
  </r>
  <r>
    <s v="Watermelons"/>
    <x v="1"/>
    <s v="No"/>
    <s v="N/A"/>
    <s v="N/A"/>
    <x v="383"/>
    <s v="MEXICO CROSSINGS THROUGH PHARR TEXAS"/>
    <n v="140980"/>
    <s v="Truck"/>
    <m/>
    <m/>
    <n v="2024"/>
    <s v="N/A"/>
    <s v="I (import)"/>
    <m/>
  </r>
  <r>
    <s v="Watermelons"/>
    <x v="1"/>
    <s v="No"/>
    <s v="N/A"/>
    <s v="SEEDLESS"/>
    <x v="383"/>
    <s v="MEXICO CROSSINGS THROUGH PHARR TEXAS"/>
    <n v="120032"/>
    <s v="Truck"/>
    <m/>
    <m/>
    <n v="2024"/>
    <s v="N/A"/>
    <s v="I (import)"/>
    <m/>
  </r>
  <r>
    <s v="Watermelons"/>
    <x v="1"/>
    <s v="No"/>
    <s v="N/A"/>
    <s v="N/A"/>
    <x v="383"/>
    <s v="MEXICO CROSSINGS THROUGH PROGRESO TEXAS"/>
    <n v="3633729"/>
    <s v="Truck"/>
    <m/>
    <m/>
    <n v="2024"/>
    <s v="N/A"/>
    <s v="I (import)"/>
    <m/>
  </r>
  <r>
    <s v="Watermelons"/>
    <x v="1"/>
    <s v="No"/>
    <s v="N/A"/>
    <s v="SEEDLESS"/>
    <x v="383"/>
    <s v="MEXICO CROSSINGS THROUGH PROGRESO TEXAS"/>
    <n v="244442"/>
    <s v="Truck"/>
    <m/>
    <m/>
    <n v="2024"/>
    <s v="N/A"/>
    <s v="I (import)"/>
    <m/>
  </r>
  <r>
    <s v="Watermelons"/>
    <x v="1"/>
    <s v="No"/>
    <s v="N/A"/>
    <s v="SEEDLESS"/>
    <x v="383"/>
    <s v="MEXICO CROSSINGS THROUGH RIO GRANDE CITY TEXAS"/>
    <n v="27874"/>
    <s v="Truck"/>
    <m/>
    <m/>
    <n v="2024"/>
    <s v="N/A"/>
    <s v="I (import)"/>
    <m/>
  </r>
  <r>
    <s v="Watermelons"/>
    <x v="3"/>
    <s v="No"/>
    <s v="N/A"/>
    <s v="SEEDLESS"/>
    <x v="383"/>
    <s v="IMPORTS THROUGH FREEPORT TEXAS"/>
    <n v="223901"/>
    <s v="Boat"/>
    <m/>
    <m/>
    <n v="2024"/>
    <s v="N/A"/>
    <s v="I (import)"/>
    <m/>
  </r>
  <r>
    <s v="Watermelons"/>
    <x v="7"/>
    <s v="No"/>
    <s v="N/A"/>
    <s v="SEEDLESS"/>
    <x v="383"/>
    <s v="IMPORTS THROUGH FREEPORT TEXAS"/>
    <n v="716868"/>
    <s v="Boat"/>
    <m/>
    <m/>
    <n v="2024"/>
    <s v="N/A"/>
    <s v="I (import)"/>
    <m/>
  </r>
  <r>
    <s v="Watermelons"/>
    <x v="3"/>
    <s v="No"/>
    <s v="N/A"/>
    <s v="SEEDLESS"/>
    <x v="383"/>
    <s v="IMPORTS THROUGH PHILADELPHIA-CAMDEN PENNSYLVANIA-NEW JERSEY"/>
    <n v="250800"/>
    <s v="Boat"/>
    <m/>
    <m/>
    <n v="2024"/>
    <s v="N/A"/>
    <s v="I (import)"/>
    <m/>
  </r>
  <r>
    <s v="Watermelons"/>
    <x v="3"/>
    <s v="No"/>
    <s v="N/A"/>
    <s v="N/A"/>
    <x v="383"/>
    <s v="IMPORTS THROUGH PORT CANAVERAL FLORIDA"/>
    <n v="1140184"/>
    <s v="Boat"/>
    <m/>
    <m/>
    <n v="2024"/>
    <s v="N/A"/>
    <s v="I (import)"/>
    <m/>
  </r>
  <r>
    <s v="Watermelons"/>
    <x v="3"/>
    <s v="No"/>
    <s v="N/A"/>
    <s v="SEEDLESS"/>
    <x v="383"/>
    <s v="IMPORTS THROUGH PORT CANAVERAL FLORIDA"/>
    <n v="396000"/>
    <s v="Boat"/>
    <m/>
    <m/>
    <n v="2024"/>
    <s v="N/A"/>
    <s v="I (import)"/>
    <m/>
  </r>
  <r>
    <s v="Watermelons"/>
    <x v="0"/>
    <s v="No"/>
    <s v="N/A"/>
    <s v="N/A"/>
    <x v="383"/>
    <s v="IMPORTS THROUGH SAN JUAN PUERTO RICO"/>
    <n v="20612"/>
    <s v="Boat"/>
    <m/>
    <m/>
    <n v="2024"/>
    <s v="N/A"/>
    <s v="I (import)"/>
    <m/>
  </r>
  <r>
    <s v="Watermelons"/>
    <x v="6"/>
    <s v="No"/>
    <s v="N/A"/>
    <s v="N/A"/>
    <x v="383"/>
    <s v="IMPORTS THROUGH SOUTH FLORIDA/TAMPA"/>
    <n v="22176"/>
    <s v="Boat"/>
    <m/>
    <m/>
    <n v="2024"/>
    <s v="N/A"/>
    <s v="I (import)"/>
    <m/>
  </r>
  <r>
    <s v="Watermelons"/>
    <x v="4"/>
    <s v="No"/>
    <s v="N/A"/>
    <s v="SEEDLESS"/>
    <x v="383"/>
    <s v="IMPORTS THROUGH TAMPA AIRPORT FLORIDA"/>
    <n v="2079"/>
    <s v="Boat"/>
    <m/>
    <m/>
    <n v="2024"/>
    <s v="N/A"/>
    <s v="I (import)"/>
    <m/>
  </r>
  <r>
    <s v="Watermelons"/>
    <x v="1"/>
    <s v="No"/>
    <s v="N/A"/>
    <s v="N/A"/>
    <x v="383"/>
    <s v="MEXICO CROSSINGS THROUGH NOGALES ARIZONA"/>
    <n v="7359686"/>
    <s v="Truck"/>
    <m/>
    <m/>
    <n v="2024"/>
    <s v="N/A"/>
    <s v="I (import)"/>
    <m/>
  </r>
  <r>
    <s v="Watermelons"/>
    <x v="1"/>
    <s v="No"/>
    <s v="N/A"/>
    <s v="N/A"/>
    <x v="384"/>
    <s v="MEXICO CROSSINGS THROUGH NOGALES ARIZONA"/>
    <n v="2324375"/>
    <s v="Truck"/>
    <m/>
    <m/>
    <n v="2024"/>
    <s v="N/A"/>
    <s v="I (import)"/>
    <m/>
  </r>
  <r>
    <s v="Watermelons"/>
    <x v="8"/>
    <s v="No"/>
    <s v="24 inch bins"/>
    <s v="RED FLESH SEEDLESS MINIATURE"/>
    <x v="384"/>
    <s v="FLORIDA"/>
    <n v="68000"/>
    <s v="Truck"/>
    <n v="170"/>
    <m/>
    <n v="2025"/>
    <s v="N/A"/>
    <s v="D (domestic)"/>
    <m/>
  </r>
  <r>
    <s v="Watermelons"/>
    <x v="1"/>
    <s v="Yes"/>
    <s v="N/A"/>
    <s v="RED FLESH SEEDLESS MINIATURE"/>
    <x v="384"/>
    <s v="MEXICO CROSSINGS THROUGH NOGALES ARIZONA"/>
    <n v="70750"/>
    <s v="Truck"/>
    <m/>
    <m/>
    <n v="2024"/>
    <s v="N/A"/>
    <s v="I (import)"/>
    <m/>
  </r>
  <r>
    <s v="Watermelons"/>
    <x v="8"/>
    <s v="No"/>
    <s v="24 inch bins"/>
    <s v="RED FLESH SEEDLESS TYPE"/>
    <x v="384"/>
    <s v="FLORIDA"/>
    <n v="5040000"/>
    <s v="Truck"/>
    <n v="12600"/>
    <m/>
    <n v="2025"/>
    <s v="N/A"/>
    <s v="D (domestic)"/>
    <m/>
  </r>
  <r>
    <s v="Watermelons"/>
    <x v="1"/>
    <s v="No"/>
    <s v="N/A"/>
    <s v="RED FLESH SEEDLESS MINIATURE"/>
    <x v="384"/>
    <s v="MEXICO CROSSINGS THROUGH NOGALES ARIZONA"/>
    <n v="738699"/>
    <s v="Truck"/>
    <m/>
    <m/>
    <n v="2024"/>
    <s v="N/A"/>
    <s v="I (import)"/>
    <m/>
  </r>
  <r>
    <s v="Watermelons"/>
    <x v="8"/>
    <s v="No"/>
    <s v="24 inch bins"/>
    <s v="RED FLESH SEEDED TYPE"/>
    <x v="384"/>
    <s v="FLORIDA"/>
    <n v="268800"/>
    <s v="Truck"/>
    <n v="672"/>
    <m/>
    <n v="2025"/>
    <s v="N/A"/>
    <s v="D (domestic)"/>
    <m/>
  </r>
  <r>
    <s v="Watermelons"/>
    <x v="1"/>
    <s v="No"/>
    <s v="N/A"/>
    <s v="SEEDLESS"/>
    <x v="384"/>
    <s v="MEXICO CROSSINGS THROUGH NOGALES ARIZONA"/>
    <n v="3680673"/>
    <s v="Truck"/>
    <m/>
    <m/>
    <n v="2024"/>
    <s v="N/A"/>
    <s v="I (import)"/>
    <m/>
  </r>
  <r>
    <s v="Watermelons"/>
    <x v="1"/>
    <s v="No"/>
    <s v="N/A"/>
    <s v="N/A"/>
    <x v="384"/>
    <s v="MEXICO CROSSINGS THROUGH OTAY MESA CALIFORNIA"/>
    <n v="48576"/>
    <s v="Truck"/>
    <m/>
    <m/>
    <n v="2024"/>
    <s v="N/A"/>
    <s v="I (import)"/>
    <m/>
  </r>
  <r>
    <s v="Watermelons"/>
    <x v="1"/>
    <s v="No"/>
    <s v="N/A"/>
    <s v="SEEDLESS"/>
    <x v="384"/>
    <s v="MEXICO CROSSINGS THROUGH OTAY MESA CALIFORNIA"/>
    <n v="216671"/>
    <s v="Truck"/>
    <m/>
    <m/>
    <n v="2024"/>
    <s v="N/A"/>
    <s v="I (import)"/>
    <m/>
  </r>
  <r>
    <s v="Watermelons"/>
    <x v="1"/>
    <s v="No"/>
    <s v="N/A"/>
    <s v="SEEDLESS"/>
    <x v="384"/>
    <s v="MEXICO CROSSINGS THROUGH PHARR TEXAS"/>
    <n v="158400"/>
    <s v="Truck"/>
    <m/>
    <m/>
    <n v="2024"/>
    <s v="N/A"/>
    <s v="I (import)"/>
    <m/>
  </r>
  <r>
    <s v="Watermelons"/>
    <x v="1"/>
    <s v="No"/>
    <s v="N/A"/>
    <s v="N/A"/>
    <x v="384"/>
    <s v="MEXICO CROSSINGS THROUGH PROGRESO TEXAS"/>
    <n v="736659"/>
    <s v="Truck"/>
    <m/>
    <m/>
    <n v="2024"/>
    <s v="N/A"/>
    <s v="I (import)"/>
    <m/>
  </r>
  <r>
    <s v="Watermelons"/>
    <x v="1"/>
    <s v="No"/>
    <s v="N/A"/>
    <s v="SEEDLESS"/>
    <x v="384"/>
    <s v="MEXICO CROSSINGS THROUGH PROGRESO TEXAS"/>
    <n v="194128"/>
    <s v="Truck"/>
    <m/>
    <m/>
    <n v="2024"/>
    <s v="N/A"/>
    <s v="I (import)"/>
    <m/>
  </r>
  <r>
    <s v="Watermelons"/>
    <x v="1"/>
    <s v="No"/>
    <s v="N/A"/>
    <s v="SEEDLESS"/>
    <x v="384"/>
    <s v="MEXICO CROSSINGS THROUGH RIO GRANDE CITY TEXAS"/>
    <n v="952116"/>
    <s v="Truck"/>
    <m/>
    <m/>
    <n v="2024"/>
    <s v="N/A"/>
    <s v="I (import)"/>
    <m/>
  </r>
  <r>
    <s v="Watermelons"/>
    <x v="3"/>
    <s v="No"/>
    <s v="N/A"/>
    <s v="SEEDLESS"/>
    <x v="384"/>
    <s v="IMPORTS THROUGH PORT CANAVERAL FLORIDA"/>
    <n v="1381028"/>
    <s v="Boat"/>
    <m/>
    <m/>
    <n v="2024"/>
    <s v="N/A"/>
    <s v="I (import)"/>
    <m/>
  </r>
  <r>
    <s v="Watermelons"/>
    <x v="4"/>
    <s v="No"/>
    <s v="N/A"/>
    <s v="RED FLESH SEEDLESS MINIATURE"/>
    <x v="384"/>
    <s v="IMPORTS THROUGH PORT CANAVERAL FLORIDA"/>
    <n v="786500"/>
    <s v="Boat"/>
    <m/>
    <m/>
    <n v="2024"/>
    <s v="N/A"/>
    <s v="I (import)"/>
    <m/>
  </r>
  <r>
    <s v="Watermelons"/>
    <x v="4"/>
    <s v="No"/>
    <s v="N/A"/>
    <s v="SEEDLESS"/>
    <x v="384"/>
    <s v="IMPORTS THROUGH PORT CANAVERAL FLORIDA"/>
    <n v="357500"/>
    <s v="Boat"/>
    <m/>
    <m/>
    <n v="2024"/>
    <s v="N/A"/>
    <s v="I (import)"/>
    <m/>
  </r>
  <r>
    <s v="Watermelons"/>
    <x v="6"/>
    <s v="No"/>
    <s v="N/A"/>
    <s v="N/A"/>
    <x v="384"/>
    <s v="IMPORTS THROUGH PORT CANAVERAL FLORIDA"/>
    <n v="46200"/>
    <s v="Boat"/>
    <m/>
    <m/>
    <n v="2024"/>
    <s v="N/A"/>
    <s v="I (import)"/>
    <m/>
  </r>
  <r>
    <s v="Watermelons"/>
    <x v="3"/>
    <s v="No"/>
    <s v="N/A"/>
    <s v="SEEDLESS"/>
    <x v="384"/>
    <s v="IMPORTS THROUGH SOUTH FLORIDA/TAMPA"/>
    <n v="42900"/>
    <s v="Boat"/>
    <m/>
    <m/>
    <n v="2024"/>
    <s v="N/A"/>
    <s v="I (import)"/>
    <m/>
  </r>
  <r>
    <s v="Watermelons"/>
    <x v="4"/>
    <s v="No"/>
    <s v="N/A"/>
    <s v="N/A"/>
    <x v="384"/>
    <s v="IMPORTS THROUGH SOUTH FLORIDA/TAMPA"/>
    <n v="19263"/>
    <s v="Boat"/>
    <m/>
    <m/>
    <n v="2024"/>
    <s v="N/A"/>
    <s v="I (import)"/>
    <m/>
  </r>
  <r>
    <s v="Watermelons"/>
    <x v="3"/>
    <s v="No"/>
    <s v="N/A"/>
    <s v="SEEDLESS"/>
    <x v="384"/>
    <s v="IMPORTS THROUGH WILMINGTON DELAWARE"/>
    <n v="44000"/>
    <s v="Boat"/>
    <m/>
    <m/>
    <n v="2024"/>
    <s v="N/A"/>
    <s v="I (import)"/>
    <m/>
  </r>
  <r>
    <s v="Watermelons"/>
    <x v="8"/>
    <s v="No"/>
    <s v="24 inch bins"/>
    <s v="RED FLESH SEEDED TYPE"/>
    <x v="385"/>
    <s v="FLORIDA"/>
    <n v="156800"/>
    <s v="Truck"/>
    <n v="392"/>
    <m/>
    <n v="2025"/>
    <s v="N/A"/>
    <s v="D (domestic)"/>
    <m/>
  </r>
  <r>
    <s v="Watermelons"/>
    <x v="8"/>
    <s v="No"/>
    <s v="24 inch bins"/>
    <s v="RED FLESH SEEDLESS TYPE"/>
    <x v="385"/>
    <s v="FLORIDA"/>
    <n v="2240000"/>
    <s v="Truck"/>
    <n v="5600"/>
    <m/>
    <n v="2025"/>
    <s v="N/A"/>
    <s v="D (domestic)"/>
    <m/>
  </r>
  <r>
    <s v="Watermelons"/>
    <x v="3"/>
    <s v="No"/>
    <s v="N/A"/>
    <s v="N/A"/>
    <x v="386"/>
    <s v="IMPORTS THROUGH LOS ANGELES-LONG BEACH CALIFORNIA"/>
    <n v="352000"/>
    <s v="Boat"/>
    <m/>
    <m/>
    <n v="2024"/>
    <s v="N/A"/>
    <s v="I (import)"/>
    <m/>
  </r>
  <r>
    <s v="Watermelons"/>
    <x v="8"/>
    <s v="No"/>
    <s v="24 inch bins"/>
    <s v="RED FLESH SEEDED TYPE"/>
    <x v="386"/>
    <s v="FLORIDA"/>
    <n v="224000"/>
    <s v="Truck"/>
    <n v="560"/>
    <m/>
    <n v="2025"/>
    <s v="N/A"/>
    <s v="D (domestic)"/>
    <m/>
  </r>
  <r>
    <s v="Watermelons"/>
    <x v="3"/>
    <s v="No"/>
    <s v="N/A"/>
    <s v="RED FLESH SEEDLESS TYPE"/>
    <x v="386"/>
    <s v="IMPORTS THROUGH PORT CANAVERAL FLORIDA"/>
    <n v="1491666"/>
    <s v="Boat"/>
    <m/>
    <m/>
    <n v="2024"/>
    <s v="N/A"/>
    <s v="I (import)"/>
    <m/>
  </r>
  <r>
    <s v="Watermelons"/>
    <x v="8"/>
    <s v="No"/>
    <s v="24 inch bins"/>
    <s v="RED FLESH SEEDLESS TYPE"/>
    <x v="386"/>
    <s v="FLORIDA"/>
    <n v="4368000"/>
    <s v="Truck"/>
    <n v="10920"/>
    <m/>
    <n v="2025"/>
    <s v="N/A"/>
    <s v="D (domestic)"/>
    <m/>
  </r>
  <r>
    <s v="Watermelons"/>
    <x v="3"/>
    <s v="No"/>
    <s v="N/A"/>
    <s v="N/A"/>
    <x v="386"/>
    <s v="IMPORTS THROUGH SOUTH FLORIDA/TAMPA"/>
    <n v="20020"/>
    <s v="Boat"/>
    <m/>
    <m/>
    <n v="2024"/>
    <s v="N/A"/>
    <s v="I (import)"/>
    <m/>
  </r>
  <r>
    <s v="Watermelons"/>
    <x v="3"/>
    <s v="No"/>
    <s v="N/A"/>
    <s v="RED FLESH SEEDLESS TYPE"/>
    <x v="386"/>
    <s v="IMPORTS THROUGH SOUTH FLORIDA/TAMPA"/>
    <n v="194480"/>
    <s v="Boat"/>
    <m/>
    <m/>
    <n v="2024"/>
    <s v="N/A"/>
    <s v="I (import)"/>
    <m/>
  </r>
  <r>
    <s v="Watermelons"/>
    <x v="3"/>
    <s v="No"/>
    <s v="N/A"/>
    <s v="RED FLESH SEEDLESS TYPE"/>
    <x v="386"/>
    <s v="IMPORTS THROUGH WILMINGTON DELAWARE"/>
    <n v="440000"/>
    <s v="Boat"/>
    <m/>
    <m/>
    <n v="2024"/>
    <s v="N/A"/>
    <s v="I (import)"/>
    <m/>
  </r>
  <r>
    <s v="Watermelons"/>
    <x v="8"/>
    <s v="No"/>
    <s v="24 inch bins"/>
    <s v="RED FLESH SEEDLESS MINIATURE"/>
    <x v="387"/>
    <s v="FLORIDA"/>
    <n v="68000"/>
    <s v="Truck"/>
    <n v="170"/>
    <m/>
    <n v="2025"/>
    <s v="N/A"/>
    <s v="D (domestic)"/>
    <m/>
  </r>
  <r>
    <s v="Watermelons"/>
    <x v="3"/>
    <s v="No"/>
    <s v="N/A"/>
    <s v="SEEDLESS"/>
    <x v="387"/>
    <s v="IMPORTS THROUGH PORT CANAVERAL FLORIDA"/>
    <n v="607750"/>
    <s v="Boat"/>
    <m/>
    <m/>
    <n v="2024"/>
    <s v="N/A"/>
    <s v="I (import)"/>
    <m/>
  </r>
  <r>
    <s v="Watermelons"/>
    <x v="8"/>
    <s v="No"/>
    <s v="24 inch bins"/>
    <s v="RED FLESH SEEDLESS TYPE"/>
    <x v="387"/>
    <s v="FLORIDA"/>
    <n v="4704000"/>
    <s v="Truck"/>
    <n v="11760"/>
    <m/>
    <n v="2025"/>
    <s v="N/A"/>
    <s v="D (domestic)"/>
    <m/>
  </r>
  <r>
    <s v="Watermelons"/>
    <x v="0"/>
    <s v="No"/>
    <s v="N/A"/>
    <s v="N/A"/>
    <x v="387"/>
    <s v="IMPORTS THROUGH SAN JUAN PUERTO RICO"/>
    <n v="31656"/>
    <s v="Boat"/>
    <m/>
    <m/>
    <n v="2024"/>
    <s v="N/A"/>
    <s v="I (import)"/>
    <m/>
  </r>
  <r>
    <s v="Watermelons"/>
    <x v="8"/>
    <s v="No"/>
    <s v="24 inch bins"/>
    <s v="RED FLESH SEEDED TYPE"/>
    <x v="387"/>
    <s v="FLORIDA"/>
    <n v="268800"/>
    <s v="Truck"/>
    <n v="672"/>
    <m/>
    <n v="2025"/>
    <s v="N/A"/>
    <s v="D (domestic)"/>
    <m/>
  </r>
  <r>
    <s v="Watermelons"/>
    <x v="3"/>
    <s v="No"/>
    <s v="N/A"/>
    <s v="N/A"/>
    <x v="387"/>
    <s v="IMPORTS THROUGH SOUTH FLORIDA/TAMPA"/>
    <n v="62095"/>
    <s v="Boat"/>
    <m/>
    <m/>
    <n v="2024"/>
    <s v="N/A"/>
    <s v="I (import)"/>
    <m/>
  </r>
  <r>
    <s v="Watermelons"/>
    <x v="3"/>
    <s v="No"/>
    <s v="N/A"/>
    <s v="RED FLESH SEEDLESS MINIATURE"/>
    <x v="387"/>
    <s v="IMPORTS THROUGH PORT CANAVERAL FLORIDA"/>
    <n v="107250"/>
    <s v="Boat"/>
    <m/>
    <m/>
    <n v="2024"/>
    <s v="N/A"/>
    <s v="I (import)"/>
    <m/>
  </r>
  <r>
    <s v="Watermelons"/>
    <x v="1"/>
    <s v="No"/>
    <s v="N/A"/>
    <s v="N/A"/>
    <x v="387"/>
    <s v="MEXICO CROSSINGS THROUGH OTAY MESA CALIFORNIA"/>
    <n v="61864"/>
    <s v="Truck"/>
    <m/>
    <m/>
    <n v="2024"/>
    <s v="N/A"/>
    <s v="I (import)"/>
    <m/>
  </r>
  <r>
    <s v="Watermelons"/>
    <x v="1"/>
    <s v="No"/>
    <s v="N/A"/>
    <s v="SEEDLESS"/>
    <x v="387"/>
    <s v="MEXICO CROSSINGS THROUGH OTAY MESA CALIFORNIA"/>
    <n v="2"/>
    <s v="Truck"/>
    <m/>
    <m/>
    <n v="2024"/>
    <s v="N/A"/>
    <s v="I (import)"/>
    <m/>
  </r>
  <r>
    <s v="Watermelons"/>
    <x v="1"/>
    <s v="No"/>
    <s v="N/A"/>
    <s v="N/A"/>
    <x v="387"/>
    <s v="MEXICO CROSSINGS THROUGH PHARR TEXAS"/>
    <n v="141326"/>
    <s v="Truck"/>
    <m/>
    <m/>
    <n v="2024"/>
    <s v="N/A"/>
    <s v="I (import)"/>
    <m/>
  </r>
  <r>
    <s v="Watermelons"/>
    <x v="1"/>
    <s v="No"/>
    <s v="N/A"/>
    <s v="N/A"/>
    <x v="387"/>
    <s v="MEXICO CROSSINGS THROUGH PROGRESO TEXAS"/>
    <n v="728464"/>
    <s v="Truck"/>
    <m/>
    <m/>
    <n v="2024"/>
    <s v="N/A"/>
    <s v="I (import)"/>
    <m/>
  </r>
  <r>
    <s v="Watermelons"/>
    <x v="1"/>
    <s v="No"/>
    <s v="N/A"/>
    <s v="SEEDLESS"/>
    <x v="387"/>
    <s v="MEXICO CROSSINGS THROUGH PROGRESO TEXAS"/>
    <n v="67243"/>
    <s v="Truck"/>
    <m/>
    <m/>
    <n v="2024"/>
    <s v="N/A"/>
    <s v="I (import)"/>
    <m/>
  </r>
  <r>
    <s v="Watermelons"/>
    <x v="1"/>
    <s v="No"/>
    <s v="N/A"/>
    <s v="SEEDLESS"/>
    <x v="387"/>
    <s v="IMPORTS THROUGH PANAMA CITY FLORIDA"/>
    <n v="39917"/>
    <s v="Boat"/>
    <m/>
    <m/>
    <n v="2024"/>
    <s v="N/A"/>
    <s v="I (import)"/>
    <m/>
  </r>
  <r>
    <s v="Watermelons"/>
    <x v="3"/>
    <s v="No"/>
    <s v="N/A"/>
    <s v="N/A"/>
    <x v="387"/>
    <s v="IMPORTS THROUGH PHILADELPHIA-CAMDEN PENNSYLVANIA-NEW JERSEY"/>
    <n v="74679"/>
    <s v="Boat"/>
    <m/>
    <m/>
    <n v="2024"/>
    <s v="N/A"/>
    <s v="I (import)"/>
    <m/>
  </r>
  <r>
    <s v="Watermelons"/>
    <x v="3"/>
    <s v="No"/>
    <s v="N/A"/>
    <s v="SEEDLESS"/>
    <x v="387"/>
    <s v="IMPORTS THROUGH PHILADELPHIA-CAMDEN PENNSYLVANIA-NEW JERSEY"/>
    <n v="309670"/>
    <s v="Boat"/>
    <m/>
    <m/>
    <n v="2024"/>
    <s v="N/A"/>
    <s v="I (import)"/>
    <m/>
  </r>
  <r>
    <s v="Watermelons"/>
    <x v="1"/>
    <s v="No"/>
    <s v="N/A"/>
    <s v="N/A"/>
    <x v="387"/>
    <s v="MEXICO CROSSINGS THROUGH NOGALES ARIZONA"/>
    <n v="2448871"/>
    <s v="Truck"/>
    <m/>
    <m/>
    <n v="2024"/>
    <s v="N/A"/>
    <s v="I (import)"/>
    <m/>
  </r>
  <r>
    <s v="Watermelons"/>
    <x v="1"/>
    <s v="No"/>
    <s v="N/A"/>
    <s v="RED FLESH SEEDLESS MINIATURE"/>
    <x v="387"/>
    <s v="MEXICO CROSSINGS THROUGH NOGALES ARIZONA"/>
    <n v="507874"/>
    <s v="Truck"/>
    <m/>
    <m/>
    <n v="2024"/>
    <s v="N/A"/>
    <s v="I (import)"/>
    <m/>
  </r>
  <r>
    <s v="Watermelons"/>
    <x v="1"/>
    <s v="No"/>
    <s v="N/A"/>
    <s v="SEEDLESS"/>
    <x v="387"/>
    <s v="MEXICO CROSSINGS THROUGH NOGALES ARIZONA"/>
    <n v="2915143"/>
    <s v="Truck"/>
    <m/>
    <m/>
    <n v="2024"/>
    <s v="N/A"/>
    <s v="I (import)"/>
    <m/>
  </r>
  <r>
    <s v="Watermelons"/>
    <x v="3"/>
    <s v="No"/>
    <s v="N/A"/>
    <s v="SEEDLESS"/>
    <x v="387"/>
    <s v="IMPORTS THROUGH SOUTH FLORIDA/TAMPA"/>
    <n v="1397323"/>
    <s v="Boat"/>
    <m/>
    <m/>
    <n v="2024"/>
    <s v="N/A"/>
    <s v="I (import)"/>
    <m/>
  </r>
  <r>
    <s v="Watermelons"/>
    <x v="7"/>
    <s v="No"/>
    <s v="N/A"/>
    <s v="SEEDLESS"/>
    <x v="387"/>
    <s v="IMPORTS THROUGH SOUTH FLORIDA/TAMPA"/>
    <n v="131069"/>
    <s v="Boat"/>
    <m/>
    <m/>
    <n v="2024"/>
    <s v="N/A"/>
    <s v="I (import)"/>
    <m/>
  </r>
  <r>
    <s v="Watermelons"/>
    <x v="1"/>
    <s v="No"/>
    <s v="N/A"/>
    <s v="N/A"/>
    <x v="388"/>
    <s v="MEXICO CROSSINGS THROUGH NOGALES ARIZONA"/>
    <n v="1504400"/>
    <s v="Truck"/>
    <m/>
    <m/>
    <n v="2024"/>
    <s v="N/A"/>
    <s v="I (import)"/>
    <m/>
  </r>
  <r>
    <s v="Watermelons"/>
    <x v="8"/>
    <s v="No"/>
    <s v="24 inch bins"/>
    <s v="RED FLESH SEEDED TYPE"/>
    <x v="388"/>
    <s v="FLORIDA"/>
    <n v="403200"/>
    <s v="Truck"/>
    <n v="1008"/>
    <m/>
    <n v="2025"/>
    <s v="N/A"/>
    <s v="D (domestic)"/>
    <m/>
  </r>
  <r>
    <s v="Watermelons"/>
    <x v="1"/>
    <s v="Yes"/>
    <s v="N/A"/>
    <s v="RED FLESH SEEDLESS MINIATURE"/>
    <x v="388"/>
    <s v="MEXICO CROSSINGS THROUGH NOGALES ARIZONA"/>
    <n v="39046"/>
    <s v="Truck"/>
    <m/>
    <m/>
    <n v="2024"/>
    <s v="N/A"/>
    <s v="I (import)"/>
    <m/>
  </r>
  <r>
    <s v="Watermelons"/>
    <x v="8"/>
    <s v="No"/>
    <s v="24 inch bins"/>
    <s v="RED FLESH SEEDLESS TYPE"/>
    <x v="388"/>
    <s v="FLORIDA"/>
    <n v="3808000"/>
    <s v="Truck"/>
    <n v="9520"/>
    <m/>
    <n v="2025"/>
    <s v="N/A"/>
    <s v="D (domestic)"/>
    <m/>
  </r>
  <r>
    <s v="Watermelons"/>
    <x v="1"/>
    <s v="No"/>
    <s v="N/A"/>
    <s v="RED FLESH SEEDLESS MINIATURE"/>
    <x v="388"/>
    <s v="MEXICO CROSSINGS THROUGH NOGALES ARIZONA"/>
    <n v="508592"/>
    <s v="Truck"/>
    <m/>
    <m/>
    <n v="2024"/>
    <s v="N/A"/>
    <s v="I (import)"/>
    <m/>
  </r>
  <r>
    <s v="Watermelons"/>
    <x v="1"/>
    <s v="No"/>
    <s v="N/A"/>
    <s v="SEEDLESS"/>
    <x v="388"/>
    <s v="MEXICO CROSSINGS THROUGH NOGALES ARIZONA"/>
    <n v="2872817"/>
    <s v="Truck"/>
    <m/>
    <m/>
    <n v="2024"/>
    <s v="N/A"/>
    <s v="I (import)"/>
    <m/>
  </r>
  <r>
    <s v="Watermelons"/>
    <x v="1"/>
    <s v="No"/>
    <s v="N/A"/>
    <s v="N/A"/>
    <x v="388"/>
    <s v="MEXICO CROSSINGS THROUGH OTAY MESA CALIFORNIA"/>
    <n v="66937"/>
    <s v="Truck"/>
    <m/>
    <m/>
    <n v="2024"/>
    <s v="N/A"/>
    <s v="I (import)"/>
    <m/>
  </r>
  <r>
    <s v="Watermelons"/>
    <x v="1"/>
    <s v="No"/>
    <s v="N/A"/>
    <s v="SEEDLESS"/>
    <x v="388"/>
    <s v="MEXICO CROSSINGS THROUGH OTAY MESA CALIFORNIA"/>
    <n v="93634"/>
    <s v="Truck"/>
    <m/>
    <m/>
    <n v="2024"/>
    <s v="N/A"/>
    <s v="I (import)"/>
    <m/>
  </r>
  <r>
    <s v="Watermelons"/>
    <x v="3"/>
    <s v="No"/>
    <s v="N/A"/>
    <s v="RED FLESH SEEDLESS MINIATURE"/>
    <x v="388"/>
    <s v="MEXICO CROSSINGS THROUGH PHARR TEXAS"/>
    <n v="141409"/>
    <s v="Truck"/>
    <m/>
    <m/>
    <n v="2024"/>
    <s v="N/A"/>
    <s v="I (import)"/>
    <m/>
  </r>
  <r>
    <s v="Watermelons"/>
    <x v="1"/>
    <s v="No"/>
    <s v="N/A"/>
    <s v="N/A"/>
    <x v="388"/>
    <s v="MEXICO CROSSINGS THROUGH PHARR TEXAS"/>
    <n v="99165"/>
    <s v="Truck"/>
    <m/>
    <m/>
    <n v="2024"/>
    <s v="N/A"/>
    <s v="I (import)"/>
    <m/>
  </r>
  <r>
    <s v="Watermelons"/>
    <x v="1"/>
    <s v="No"/>
    <s v="N/A"/>
    <s v="SEEDLESS"/>
    <x v="388"/>
    <s v="MEXICO CROSSINGS THROUGH PHARR TEXAS"/>
    <n v="41329"/>
    <s v="Truck"/>
    <m/>
    <m/>
    <n v="2024"/>
    <s v="N/A"/>
    <s v="I (import)"/>
    <m/>
  </r>
  <r>
    <s v="Watermelons"/>
    <x v="1"/>
    <s v="No"/>
    <s v="N/A"/>
    <s v="N/A"/>
    <x v="388"/>
    <s v="MEXICO CROSSINGS THROUGH PROGRESO TEXAS"/>
    <n v="2211937"/>
    <s v="Truck"/>
    <m/>
    <m/>
    <n v="2024"/>
    <s v="N/A"/>
    <s v="I (import)"/>
    <m/>
  </r>
  <r>
    <s v="Watermelons"/>
    <x v="1"/>
    <s v="No"/>
    <s v="N/A"/>
    <s v="SEEDLESS"/>
    <x v="388"/>
    <s v="MEXICO CROSSINGS THROUGH PROGRESO TEXAS"/>
    <n v="71555"/>
    <s v="Truck"/>
    <m/>
    <m/>
    <n v="2024"/>
    <s v="N/A"/>
    <s v="I (import)"/>
    <m/>
  </r>
  <r>
    <s v="Watermelons"/>
    <x v="3"/>
    <s v="No"/>
    <s v="N/A"/>
    <s v="RED FLESH SEEDLESS MINIATURE"/>
    <x v="388"/>
    <s v="IMPORTS THROUGH LOS ANGELES-LONG BEACH CALIFORNIA"/>
    <n v="214500"/>
    <s v="Boat"/>
    <m/>
    <m/>
    <n v="2024"/>
    <s v="N/A"/>
    <s v="I (import)"/>
    <m/>
  </r>
  <r>
    <s v="Watermelons"/>
    <x v="3"/>
    <s v="No"/>
    <s v="N/A"/>
    <s v="SEEDLESS"/>
    <x v="388"/>
    <s v="IMPORTS THROUGH LOS ANGELES-LONG BEACH CALIFORNIA"/>
    <n v="42676"/>
    <s v="Boat"/>
    <m/>
    <m/>
    <n v="2024"/>
    <s v="N/A"/>
    <s v="I (import)"/>
    <m/>
  </r>
  <r>
    <s v="Watermelons"/>
    <x v="1"/>
    <s v="No"/>
    <s v="N/A"/>
    <s v="SEEDLESS"/>
    <x v="388"/>
    <s v="IMPORTS THROUGH PANAMA CITY FLORIDA"/>
    <n v="77009"/>
    <s v="Boat"/>
    <m/>
    <m/>
    <n v="2024"/>
    <s v="N/A"/>
    <s v="I (import)"/>
    <m/>
  </r>
  <r>
    <s v="Watermelons"/>
    <x v="3"/>
    <s v="No"/>
    <s v="N/A"/>
    <s v="N/A"/>
    <x v="388"/>
    <s v="IMPORTS THROUGH PHILADELPHIA-CAMDEN PENNSYLVANIA-NEW JERSEY"/>
    <n v="112292"/>
    <s v="Boat"/>
    <m/>
    <m/>
    <n v="2024"/>
    <s v="N/A"/>
    <s v="I (import)"/>
    <m/>
  </r>
  <r>
    <s v="Watermelons"/>
    <x v="3"/>
    <s v="No"/>
    <s v="N/A"/>
    <s v="RED FLESH SEEDLESS MINIATURE"/>
    <x v="388"/>
    <s v="IMPORTS THROUGH PHILADELPHIA-CAMDEN PENNSYLVANIA-NEW JERSEY"/>
    <n v="536250"/>
    <s v="Boat"/>
    <m/>
    <m/>
    <n v="2024"/>
    <s v="N/A"/>
    <s v="I (import)"/>
    <m/>
  </r>
  <r>
    <s v="Watermelons"/>
    <x v="3"/>
    <s v="No"/>
    <s v="N/A"/>
    <s v="SEEDLESS"/>
    <x v="388"/>
    <s v="IMPORTS THROUGH PHILADELPHIA-CAMDEN PENNSYLVANIA-NEW JERSEY"/>
    <n v="393250"/>
    <s v="Boat"/>
    <m/>
    <m/>
    <n v="2024"/>
    <s v="N/A"/>
    <s v="I (import)"/>
    <m/>
  </r>
  <r>
    <s v="Watermelons"/>
    <x v="4"/>
    <s v="No"/>
    <s v="N/A"/>
    <s v="RED FLESH SEEDLESS MINIATURE"/>
    <x v="388"/>
    <s v="IMPORTS THROUGH PHILADELPHIA-CAMDEN PENNSYLVANIA-NEW JERSEY"/>
    <n v="607750"/>
    <s v="Boat"/>
    <m/>
    <m/>
    <n v="2024"/>
    <s v="N/A"/>
    <s v="I (import)"/>
    <m/>
  </r>
  <r>
    <s v="Watermelons"/>
    <x v="4"/>
    <s v="No"/>
    <s v="N/A"/>
    <s v="SEEDLESS"/>
    <x v="388"/>
    <s v="IMPORTS THROUGH PHILADELPHIA-CAMDEN PENNSYLVANIA-NEW JERSEY"/>
    <n v="107250"/>
    <s v="Boat"/>
    <m/>
    <m/>
    <n v="2024"/>
    <s v="N/A"/>
    <s v="I (import)"/>
    <m/>
  </r>
  <r>
    <s v="Watermelons"/>
    <x v="3"/>
    <s v="No"/>
    <s v="N/A"/>
    <s v="N/A"/>
    <x v="388"/>
    <s v="IMPORTS THROUGH PORT CANAVERAL FLORIDA"/>
    <n v="267150"/>
    <s v="Boat"/>
    <m/>
    <m/>
    <n v="2024"/>
    <s v="N/A"/>
    <s v="I (import)"/>
    <m/>
  </r>
  <r>
    <s v="Watermelons"/>
    <x v="3"/>
    <s v="No"/>
    <s v="N/A"/>
    <s v="SEEDLESS"/>
    <x v="388"/>
    <s v="IMPORTS THROUGH PORT CANAVERAL FLORIDA"/>
    <n v="79200"/>
    <s v="Boat"/>
    <m/>
    <m/>
    <n v="2024"/>
    <s v="N/A"/>
    <s v="I (import)"/>
    <m/>
  </r>
  <r>
    <s v="Watermelons"/>
    <x v="4"/>
    <s v="No"/>
    <s v="N/A"/>
    <s v="RED FLESH SEEDLESS MINIATURE"/>
    <x v="388"/>
    <s v="IMPORTS THROUGH PORT CANAVERAL FLORIDA"/>
    <n v="286000"/>
    <s v="Boat"/>
    <m/>
    <m/>
    <n v="2024"/>
    <s v="N/A"/>
    <s v="I (import)"/>
    <m/>
  </r>
  <r>
    <s v="Watermelons"/>
    <x v="4"/>
    <s v="No"/>
    <s v="N/A"/>
    <s v="SEEDLESS"/>
    <x v="388"/>
    <s v="IMPORTS THROUGH PORT CANAVERAL FLORIDA"/>
    <n v="429000"/>
    <s v="Boat"/>
    <m/>
    <m/>
    <n v="2024"/>
    <s v="N/A"/>
    <s v="I (import)"/>
    <m/>
  </r>
  <r>
    <s v="Watermelons"/>
    <x v="7"/>
    <s v="No"/>
    <s v="N/A"/>
    <s v="SEEDLESS"/>
    <x v="388"/>
    <s v="IMPORTS THROUGH PORT CANAVERAL FLORIDA"/>
    <n v="92077"/>
    <s v="Boat"/>
    <m/>
    <m/>
    <n v="2024"/>
    <s v="N/A"/>
    <s v="I (import)"/>
    <m/>
  </r>
  <r>
    <s v="Watermelons"/>
    <x v="0"/>
    <s v="No"/>
    <s v="N/A"/>
    <s v="N/A"/>
    <x v="388"/>
    <s v="IMPORTS THROUGH SAN JUAN PUERTO RICO"/>
    <n v="28538"/>
    <s v="Boat"/>
    <m/>
    <m/>
    <n v="2024"/>
    <s v="N/A"/>
    <s v="I (import)"/>
    <m/>
  </r>
  <r>
    <s v="Watermelons"/>
    <x v="3"/>
    <s v="No"/>
    <s v="N/A"/>
    <s v="N/A"/>
    <x v="388"/>
    <s v="IMPORTS THROUGH SOUTH FLORIDA/TAMPA"/>
    <n v="683062"/>
    <s v="Boat"/>
    <m/>
    <m/>
    <n v="2024"/>
    <s v="N/A"/>
    <s v="I (import)"/>
    <m/>
  </r>
  <r>
    <s v="Watermelons"/>
    <x v="3"/>
    <s v="No"/>
    <s v="N/A"/>
    <s v="SEEDLESS"/>
    <x v="388"/>
    <s v="IMPORTS THROUGH SOUTH FLORIDA/TAMPA"/>
    <n v="42900"/>
    <s v="Boat"/>
    <m/>
    <m/>
    <n v="2024"/>
    <s v="N/A"/>
    <s v="I (import)"/>
    <m/>
  </r>
  <r>
    <s v="Watermelons"/>
    <x v="3"/>
    <s v="No"/>
    <s v="N/A"/>
    <s v="SEEDLESS"/>
    <x v="388"/>
    <s v="IMPORTS THROUGH WILMINGTON NORTH CAROLINA"/>
    <n v="316800"/>
    <s v="Boat"/>
    <m/>
    <m/>
    <n v="2024"/>
    <s v="N/A"/>
    <s v="I (import)"/>
    <m/>
  </r>
  <r>
    <s v="Watermelons"/>
    <x v="7"/>
    <s v="No"/>
    <s v="N/A"/>
    <s v="SEEDLESS"/>
    <x v="388"/>
    <s v="IMPORTS THROUGH TAMPA AIRPORT FLORIDA"/>
    <n v="129155"/>
    <s v="Boat"/>
    <m/>
    <m/>
    <n v="2024"/>
    <s v="N/A"/>
    <s v="I (import)"/>
    <m/>
  </r>
  <r>
    <s v="Watermelons"/>
    <x v="8"/>
    <s v="No"/>
    <s v="24 inch bins"/>
    <s v="RED FLESH SEEDED TYPE"/>
    <x v="389"/>
    <s v="FLORIDA"/>
    <n v="313600"/>
    <s v="Truck"/>
    <n v="784"/>
    <m/>
    <n v="2025"/>
    <s v="N/A"/>
    <s v="D (domestic)"/>
    <m/>
  </r>
  <r>
    <s v="Watermelons"/>
    <x v="8"/>
    <s v="No"/>
    <s v="24 inch bins"/>
    <s v="RED FLESH SEEDLESS TYPE"/>
    <x v="389"/>
    <s v="FLORIDA"/>
    <n v="313600"/>
    <s v="Truck"/>
    <n v="784"/>
    <m/>
    <n v="2025"/>
    <s v="N/A"/>
    <s v="D (domestic)"/>
    <m/>
  </r>
  <r>
    <s v="Watermelons"/>
    <x v="8"/>
    <s v="No"/>
    <s v="cartons"/>
    <s v="RED FLESH SEEDLESS MINIATURE"/>
    <x v="389"/>
    <s v="FLORIDA"/>
    <n v="21675"/>
    <s v="Truck"/>
    <n v="255"/>
    <m/>
    <n v="2025"/>
    <s v="N/A"/>
    <s v="D (domestic)"/>
    <m/>
  </r>
  <r>
    <s v="Watermelons"/>
    <x v="1"/>
    <s v="No"/>
    <s v="N/A"/>
    <s v="N/A"/>
    <x v="389"/>
    <s v="MEXICO CROSSINGS THROUGH NOGALES ARIZONA"/>
    <n v="2024900"/>
    <s v="Truck"/>
    <m/>
    <m/>
    <n v="2024"/>
    <s v="N/A"/>
    <s v="I (import)"/>
    <m/>
  </r>
  <r>
    <s v="Watermelons"/>
    <x v="1"/>
    <s v="No"/>
    <s v="N/A"/>
    <s v="RED FLESH SEEDLESS MINIATURE"/>
    <x v="389"/>
    <s v="MEXICO CROSSINGS THROUGH NOGALES ARIZONA"/>
    <n v="1340249"/>
    <s v="Truck"/>
    <m/>
    <m/>
    <n v="2024"/>
    <s v="N/A"/>
    <s v="I (import)"/>
    <m/>
  </r>
  <r>
    <s v="Watermelons"/>
    <x v="1"/>
    <s v="No"/>
    <s v="N/A"/>
    <s v="SEEDLESS"/>
    <x v="389"/>
    <s v="MEXICO CROSSINGS THROUGH NOGALES ARIZONA"/>
    <n v="3830787"/>
    <s v="Truck"/>
    <m/>
    <m/>
    <n v="2024"/>
    <s v="N/A"/>
    <s v="I (import)"/>
    <m/>
  </r>
  <r>
    <s v="Watermelons"/>
    <x v="1"/>
    <s v="No"/>
    <s v="N/A"/>
    <s v="N/A"/>
    <x v="389"/>
    <s v="MEXICO CROSSINGS THROUGH OTAY MESA CALIFORNIA"/>
    <n v="220200"/>
    <s v="Truck"/>
    <m/>
    <m/>
    <n v="2024"/>
    <s v="N/A"/>
    <s v="I (import)"/>
    <m/>
  </r>
  <r>
    <s v="Watermelons"/>
    <x v="1"/>
    <s v="No"/>
    <s v="N/A"/>
    <s v="SEEDLESS"/>
    <x v="389"/>
    <s v="MEXICO CROSSINGS THROUGH OTAY MESA CALIFORNIA"/>
    <n v="183570"/>
    <s v="Truck"/>
    <m/>
    <m/>
    <n v="2024"/>
    <s v="N/A"/>
    <s v="I (import)"/>
    <m/>
  </r>
  <r>
    <s v="Watermelons"/>
    <x v="1"/>
    <s v="No"/>
    <s v="N/A"/>
    <s v="N/A"/>
    <x v="389"/>
    <s v="MEXICO CROSSINGS THROUGH PHARR TEXAS"/>
    <n v="143971"/>
    <s v="Truck"/>
    <m/>
    <m/>
    <n v="2024"/>
    <s v="N/A"/>
    <s v="I (import)"/>
    <m/>
  </r>
  <r>
    <s v="Watermelons"/>
    <x v="1"/>
    <s v="No"/>
    <s v="N/A"/>
    <s v="SEEDLESS"/>
    <x v="389"/>
    <s v="MEXICO CROSSINGS THROUGH PHARR TEXAS"/>
    <n v="632425"/>
    <s v="Truck"/>
    <m/>
    <m/>
    <n v="2024"/>
    <s v="N/A"/>
    <s v="I (import)"/>
    <m/>
  </r>
  <r>
    <s v="Watermelons"/>
    <x v="1"/>
    <s v="No"/>
    <s v="N/A"/>
    <s v="N/A"/>
    <x v="389"/>
    <s v="MEXICO CROSSINGS THROUGH PROGRESO TEXAS"/>
    <n v="1216494"/>
    <s v="Truck"/>
    <m/>
    <m/>
    <n v="2024"/>
    <s v="N/A"/>
    <s v="I (import)"/>
    <m/>
  </r>
  <r>
    <s v="Watermelons"/>
    <x v="1"/>
    <s v="No"/>
    <s v="N/A"/>
    <s v="SEEDLESS"/>
    <x v="389"/>
    <s v="MEXICO CROSSINGS THROUGH PROGRESO TEXAS"/>
    <n v="1315446"/>
    <s v="Truck"/>
    <m/>
    <m/>
    <n v="2024"/>
    <s v="N/A"/>
    <s v="I (import)"/>
    <m/>
  </r>
  <r>
    <s v="Watermelons"/>
    <x v="1"/>
    <s v="No"/>
    <s v="N/A"/>
    <s v="N/A"/>
    <x v="389"/>
    <s v="MEXICO CROSSINGS THROUGH RIO GRANDE CITY TEXAS"/>
    <n v="41272"/>
    <s v="Truck"/>
    <m/>
    <m/>
    <n v="2024"/>
    <s v="N/A"/>
    <s v="I (import)"/>
    <m/>
  </r>
  <r>
    <s v="Watermelons"/>
    <x v="1"/>
    <s v="No"/>
    <s v="N/A"/>
    <s v="SEEDLESS"/>
    <x v="389"/>
    <s v="MEXICO CROSSINGS THROUGH RIO GRANDE CITY TEXAS"/>
    <n v="967402"/>
    <s v="Truck"/>
    <m/>
    <m/>
    <n v="2024"/>
    <s v="N/A"/>
    <s v="I (import)"/>
    <m/>
  </r>
  <r>
    <s v="Watermelons"/>
    <x v="3"/>
    <s v="No"/>
    <s v="N/A"/>
    <s v="RED FLESH SEEDLESS MINIATURE"/>
    <x v="389"/>
    <s v="IMPORTS THROUGH HOUSTON TEXAS"/>
    <n v="250250"/>
    <s v="Boat"/>
    <m/>
    <m/>
    <n v="2024"/>
    <s v="N/A"/>
    <s v="I (import)"/>
    <m/>
  </r>
  <r>
    <s v="Watermelons"/>
    <x v="3"/>
    <s v="No"/>
    <s v="N/A"/>
    <s v="N/A"/>
    <x v="389"/>
    <s v="IMPORTS THROUGH PHILADELPHIA-CAMDEN PENNSYLVANIA-NEW JERSEY"/>
    <n v="111540"/>
    <s v="Boat"/>
    <m/>
    <m/>
    <n v="2024"/>
    <s v="N/A"/>
    <s v="I (import)"/>
    <m/>
  </r>
  <r>
    <s v="Watermelons"/>
    <x v="7"/>
    <s v="No"/>
    <s v="N/A"/>
    <s v="N/A"/>
    <x v="389"/>
    <s v="IMPORTS THROUGH PHILADELPHIA-CAMDEN PENNSYLVANIA-NEW JERSEY"/>
    <n v="1381136"/>
    <s v="Boat"/>
    <m/>
    <m/>
    <n v="2024"/>
    <s v="N/A"/>
    <s v="I (import)"/>
    <m/>
  </r>
  <r>
    <s v="Watermelons"/>
    <x v="3"/>
    <s v="No"/>
    <s v="N/A"/>
    <s v="SEEDLESS"/>
    <x v="389"/>
    <s v="IMPORTS THROUGH PORT CANAVERAL FLORIDA"/>
    <n v="79200"/>
    <s v="Boat"/>
    <m/>
    <m/>
    <n v="2024"/>
    <s v="N/A"/>
    <s v="I (import)"/>
    <m/>
  </r>
  <r>
    <s v="Watermelons"/>
    <x v="3"/>
    <s v="No"/>
    <s v="N/A"/>
    <s v="N/A"/>
    <x v="389"/>
    <s v="IMPORTS THROUGH SOUTH FLORIDA/TAMPA"/>
    <n v="229871"/>
    <s v="Boat"/>
    <m/>
    <m/>
    <n v="2024"/>
    <s v="N/A"/>
    <s v="I (import)"/>
    <m/>
  </r>
  <r>
    <s v="Watermelons"/>
    <x v="3"/>
    <s v="No"/>
    <s v="N/A"/>
    <s v="SEEDLESS"/>
    <x v="389"/>
    <s v="IMPORTS THROUGH SOUTH FLORIDA/TAMPA"/>
    <n v="330000"/>
    <s v="Boat"/>
    <m/>
    <m/>
    <n v="2024"/>
    <s v="N/A"/>
    <s v="I (import)"/>
    <m/>
  </r>
  <r>
    <s v="Watermelons"/>
    <x v="3"/>
    <s v="No"/>
    <s v="N/A"/>
    <s v="RED FLESH SEEDLESS MINIATURE"/>
    <x v="390"/>
    <s v="IMPORTS THROUGH FREEPORT TEXAS"/>
    <n v="143000"/>
    <s v="Boat"/>
    <m/>
    <m/>
    <n v="2024"/>
    <s v="N/A"/>
    <s v="I (import)"/>
    <m/>
  </r>
  <r>
    <s v="Watermelons"/>
    <x v="8"/>
    <s v="No"/>
    <s v="24 inch bins"/>
    <s v="RED FLESH SEEDED TYPE"/>
    <x v="390"/>
    <s v="FLORIDA"/>
    <n v="313600"/>
    <s v="Truck"/>
    <n v="784"/>
    <m/>
    <n v="2025"/>
    <s v="N/A"/>
    <s v="D (domestic)"/>
    <m/>
  </r>
  <r>
    <s v="Watermelons"/>
    <x v="3"/>
    <s v="No"/>
    <s v="N/A"/>
    <s v="SEEDLESS"/>
    <x v="390"/>
    <s v="IMPORTS THROUGH LOS ANGELES-LONG BEACH CALIFORNIA"/>
    <n v="594000"/>
    <s v="Boat"/>
    <m/>
    <m/>
    <n v="2024"/>
    <s v="N/A"/>
    <s v="I (import)"/>
    <m/>
  </r>
  <r>
    <s v="Watermelons"/>
    <x v="8"/>
    <s v="No"/>
    <s v="24 inch bins"/>
    <s v="RED FLESH SEEDLESS TYPE"/>
    <x v="390"/>
    <s v="FLORIDA"/>
    <n v="3180800"/>
    <s v="Truck"/>
    <n v="7952"/>
    <m/>
    <n v="2025"/>
    <s v="N/A"/>
    <s v="D (domestic)"/>
    <m/>
  </r>
  <r>
    <s v="Watermelons"/>
    <x v="7"/>
    <s v="No"/>
    <s v="N/A"/>
    <s v="SEEDLESS"/>
    <x v="390"/>
    <s v="IMPORTS THROUGH LOS ANGELES-LONG BEACH CALIFORNIA"/>
    <n v="219206"/>
    <s v="Boat"/>
    <m/>
    <m/>
    <n v="2024"/>
    <s v="N/A"/>
    <s v="I (import)"/>
    <m/>
  </r>
  <r>
    <s v="Watermelons"/>
    <x v="8"/>
    <s v="No"/>
    <s v="cartons"/>
    <s v="RED FLESH SEEDLESS MINIATURE"/>
    <x v="390"/>
    <s v="FLORIDA"/>
    <n v="14450"/>
    <s v="Truck"/>
    <n v="170"/>
    <m/>
    <n v="2025"/>
    <s v="N/A"/>
    <s v="D (domestic)"/>
    <m/>
  </r>
  <r>
    <s v="Watermelons"/>
    <x v="3"/>
    <s v="No"/>
    <s v="N/A"/>
    <s v="N/A"/>
    <x v="390"/>
    <s v="IMPORTS THROUGH PHILADELPHIA-CAMDEN PENNSYLVANIA-NEW JERSEY"/>
    <n v="73649"/>
    <s v="Boat"/>
    <m/>
    <m/>
    <n v="2024"/>
    <s v="N/A"/>
    <s v="I (import)"/>
    <m/>
  </r>
  <r>
    <s v="Watermelons"/>
    <x v="3"/>
    <s v="No"/>
    <s v="N/A"/>
    <s v="N/A"/>
    <x v="390"/>
    <s v="IMPORTS THROUGH PORT CANAVERAL FLORIDA"/>
    <n v="1004831"/>
    <s v="Boat"/>
    <m/>
    <m/>
    <n v="2024"/>
    <s v="N/A"/>
    <s v="I (import)"/>
    <m/>
  </r>
  <r>
    <s v="Watermelons"/>
    <x v="3"/>
    <s v="No"/>
    <s v="N/A"/>
    <s v="SEEDLESS"/>
    <x v="390"/>
    <s v="IMPORTS THROUGH PORT CANAVERAL FLORIDA"/>
    <n v="237600"/>
    <s v="Boat"/>
    <m/>
    <m/>
    <n v="2024"/>
    <s v="N/A"/>
    <s v="I (import)"/>
    <m/>
  </r>
  <r>
    <s v="Watermelons"/>
    <x v="3"/>
    <s v="No"/>
    <s v="N/A"/>
    <s v="N/A"/>
    <x v="390"/>
    <s v="IMPORTS THROUGH SOUTH FLORIDA/TAMPA"/>
    <n v="42900"/>
    <s v="Boat"/>
    <m/>
    <m/>
    <n v="2024"/>
    <s v="N/A"/>
    <s v="I (import)"/>
    <m/>
  </r>
  <r>
    <s v="Watermelons"/>
    <x v="3"/>
    <s v="No"/>
    <s v="N/A"/>
    <s v="SEEDLESS"/>
    <x v="390"/>
    <s v="IMPORTS THROUGH SOUTH FLORIDA/TAMPA"/>
    <n v="129800"/>
    <s v="Boat"/>
    <m/>
    <m/>
    <n v="2024"/>
    <s v="N/A"/>
    <s v="I (import)"/>
    <m/>
  </r>
  <r>
    <s v="Watermelons"/>
    <x v="7"/>
    <s v="No"/>
    <s v="N/A"/>
    <s v="SEEDLESS"/>
    <x v="390"/>
    <s v="IMPORTS THROUGH SOUTH FLORIDA/TAMPA"/>
    <n v="88975"/>
    <s v="Boat"/>
    <m/>
    <m/>
    <n v="2024"/>
    <s v="N/A"/>
    <s v="I (import)"/>
    <m/>
  </r>
  <r>
    <s v="Watermelons"/>
    <x v="3"/>
    <s v="No"/>
    <s v="N/A"/>
    <s v="SEEDLESS"/>
    <x v="390"/>
    <s v="IMPORTS THROUGH WILMINGTON DELAWARE"/>
    <n v="42900"/>
    <s v="Boat"/>
    <m/>
    <m/>
    <n v="2024"/>
    <s v="N/A"/>
    <s v="I (import)"/>
    <m/>
  </r>
  <r>
    <s v="Watermelons"/>
    <x v="1"/>
    <s v="No"/>
    <s v="N/A"/>
    <s v="N/A"/>
    <x v="390"/>
    <s v="MEXICO CROSSINGS THROUGH NOGALES ARIZONA"/>
    <n v="1350710"/>
    <s v="Truck"/>
    <m/>
    <m/>
    <n v="2024"/>
    <s v="N/A"/>
    <s v="I (import)"/>
    <m/>
  </r>
  <r>
    <s v="Watermelons"/>
    <x v="1"/>
    <s v="No"/>
    <s v="N/A"/>
    <s v="RED FLESH SEEDLESS MINIATURE"/>
    <x v="390"/>
    <s v="MEXICO CROSSINGS THROUGH NOGALES ARIZONA"/>
    <n v="719055"/>
    <s v="Truck"/>
    <m/>
    <m/>
    <n v="2024"/>
    <s v="N/A"/>
    <s v="I (import)"/>
    <m/>
  </r>
  <r>
    <s v="Watermelons"/>
    <x v="1"/>
    <s v="No"/>
    <s v="N/A"/>
    <s v="SEEDLESS"/>
    <x v="390"/>
    <s v="MEXICO CROSSINGS THROUGH NOGALES ARIZONA"/>
    <n v="2134792"/>
    <s v="Truck"/>
    <m/>
    <m/>
    <n v="2024"/>
    <s v="N/A"/>
    <s v="I (import)"/>
    <m/>
  </r>
  <r>
    <s v="Watermelons"/>
    <x v="1"/>
    <s v="No"/>
    <s v="N/A"/>
    <s v="N/A"/>
    <x v="390"/>
    <s v="MEXICO CROSSINGS THROUGH OTAY MESA CALIFORNIA"/>
    <n v="2600"/>
    <s v="Truck"/>
    <m/>
    <m/>
    <n v="2024"/>
    <s v="N/A"/>
    <s v="I (import)"/>
    <m/>
  </r>
  <r>
    <s v="Watermelons"/>
    <x v="1"/>
    <s v="No"/>
    <s v="N/A"/>
    <s v="SEEDLESS"/>
    <x v="390"/>
    <s v="MEXICO CROSSINGS THROUGH OTAY MESA CALIFORNIA"/>
    <n v="12584"/>
    <s v="Truck"/>
    <m/>
    <m/>
    <n v="2024"/>
    <s v="N/A"/>
    <s v="I (import)"/>
    <m/>
  </r>
  <r>
    <s v="Watermelons"/>
    <x v="1"/>
    <s v="No"/>
    <s v="N/A"/>
    <s v="SEEDLESS"/>
    <x v="390"/>
    <s v="MEXICO CROSSINGS THROUGH PHARR TEXAS"/>
    <n v="43560"/>
    <s v="Truck"/>
    <m/>
    <m/>
    <n v="2024"/>
    <s v="N/A"/>
    <s v="I (import)"/>
    <m/>
  </r>
  <r>
    <s v="Watermelons"/>
    <x v="1"/>
    <s v="No"/>
    <s v="N/A"/>
    <s v="N/A"/>
    <x v="390"/>
    <s v="MEXICO CROSSINGS THROUGH PROGRESO TEXAS"/>
    <n v="4968524"/>
    <s v="Truck"/>
    <m/>
    <m/>
    <n v="2024"/>
    <s v="N/A"/>
    <s v="I (import)"/>
    <m/>
  </r>
  <r>
    <s v="Watermelons"/>
    <x v="1"/>
    <s v="No"/>
    <s v="N/A"/>
    <s v="N/A"/>
    <x v="390"/>
    <s v="MEXICO CROSSINGS THROUGH RIO GRANDE CITY TEXAS"/>
    <n v="381854"/>
    <s v="Truck"/>
    <m/>
    <m/>
    <n v="2024"/>
    <s v="N/A"/>
    <s v="I (import)"/>
    <m/>
  </r>
  <r>
    <s v="Watermelons"/>
    <x v="1"/>
    <s v="No"/>
    <s v="N/A"/>
    <s v="SEEDLESS"/>
    <x v="390"/>
    <s v="MEXICO CROSSINGS THROUGH RIO GRANDE CITY TEXAS"/>
    <n v="261360"/>
    <s v="Truck"/>
    <m/>
    <m/>
    <n v="2024"/>
    <s v="N/A"/>
    <s v="I (import)"/>
    <m/>
  </r>
  <r>
    <s v="Watermelons"/>
    <x v="3"/>
    <s v="No"/>
    <s v="N/A"/>
    <s v="SEEDLESS"/>
    <x v="391"/>
    <s v="IMPORTS THROUGH FREEPORT TEXAS"/>
    <n v="230030"/>
    <s v="Boat"/>
    <m/>
    <m/>
    <n v="2024"/>
    <s v="N/A"/>
    <s v="I (import)"/>
    <m/>
  </r>
  <r>
    <s v="Watermelons"/>
    <x v="8"/>
    <s v="No"/>
    <s v="24 inch bins"/>
    <s v="RED FLESH SEEDED TYPE"/>
    <x v="391"/>
    <s v="FLORIDA"/>
    <n v="403200"/>
    <s v="Truck"/>
    <n v="1008"/>
    <m/>
    <n v="2025"/>
    <s v="N/A"/>
    <s v="D (domestic)"/>
    <m/>
  </r>
  <r>
    <s v="Watermelons"/>
    <x v="7"/>
    <s v="No"/>
    <s v="N/A"/>
    <s v="SEEDLESS"/>
    <x v="391"/>
    <s v="IMPORTS THROUGH FREEPORT TEXAS"/>
    <n v="322505"/>
    <s v="Boat"/>
    <m/>
    <m/>
    <n v="2024"/>
    <s v="N/A"/>
    <s v="I (import)"/>
    <m/>
  </r>
  <r>
    <s v="Watermelons"/>
    <x v="8"/>
    <s v="No"/>
    <s v="24 inch bins"/>
    <s v="RED FLESH SEEDLESS TYPE"/>
    <x v="391"/>
    <s v="FLORIDA"/>
    <n v="3696000"/>
    <s v="Truck"/>
    <n v="9240"/>
    <m/>
    <n v="2025"/>
    <s v="N/A"/>
    <s v="D (domestic)"/>
    <m/>
  </r>
  <r>
    <s v="Watermelons"/>
    <x v="1"/>
    <s v="No"/>
    <s v="N/A"/>
    <s v="SEEDLESS"/>
    <x v="391"/>
    <s v="IMPORTS THROUGH PANAMA CITY FLORIDA"/>
    <n v="41899"/>
    <s v="Boat"/>
    <m/>
    <m/>
    <n v="2024"/>
    <s v="N/A"/>
    <s v="I (import)"/>
    <m/>
  </r>
  <r>
    <s v="Watermelons"/>
    <x v="8"/>
    <s v="No"/>
    <s v="cartons"/>
    <s v="RED FLESH SEEDLESS MINIATURE"/>
    <x v="391"/>
    <s v="FLORIDA"/>
    <n v="21675"/>
    <s v="Truck"/>
    <n v="255"/>
    <m/>
    <n v="2025"/>
    <s v="N/A"/>
    <s v="D (domestic)"/>
    <m/>
  </r>
  <r>
    <s v="Watermelons"/>
    <x v="3"/>
    <s v="No"/>
    <s v="N/A"/>
    <s v="N/A"/>
    <x v="391"/>
    <s v="IMPORTS THROUGH PHILADELPHIA-CAMDEN PENNSYLVANIA-NEW JERSEY"/>
    <n v="267265"/>
    <s v="Boat"/>
    <m/>
    <m/>
    <n v="2024"/>
    <s v="N/A"/>
    <s v="I (import)"/>
    <m/>
  </r>
  <r>
    <s v="Watermelons"/>
    <x v="3"/>
    <s v="No"/>
    <s v="N/A"/>
    <s v="SEEDLESS"/>
    <x v="391"/>
    <s v="IMPORTS THROUGH PHILADELPHIA-CAMDEN PENNSYLVANIA-NEW JERSEY"/>
    <n v="132000"/>
    <s v="Boat"/>
    <m/>
    <m/>
    <n v="2024"/>
    <s v="N/A"/>
    <s v="I (import)"/>
    <m/>
  </r>
  <r>
    <s v="Watermelons"/>
    <x v="3"/>
    <s v="No"/>
    <s v="N/A"/>
    <s v="RED FLESH SEEDLESS MINIATURE"/>
    <x v="391"/>
    <s v="IMPORTS THROUGH PORT CANAVERAL FLORIDA"/>
    <n v="1269840"/>
    <s v="Boat"/>
    <m/>
    <m/>
    <n v="2024"/>
    <s v="N/A"/>
    <s v="I (import)"/>
    <m/>
  </r>
  <r>
    <s v="Watermelons"/>
    <x v="3"/>
    <s v="No"/>
    <s v="N/A"/>
    <s v="SEEDLESS"/>
    <x v="391"/>
    <s v="IMPORTS THROUGH PORT CANAVERAL FLORIDA"/>
    <n v="2251106"/>
    <s v="Boat"/>
    <m/>
    <m/>
    <n v="2024"/>
    <s v="N/A"/>
    <s v="I (import)"/>
    <m/>
  </r>
  <r>
    <s v="Watermelons"/>
    <x v="4"/>
    <s v="No"/>
    <s v="N/A"/>
    <s v="RED FLESH SEEDLESS MINIATURE"/>
    <x v="391"/>
    <s v="IMPORTS THROUGH PORT CANAVERAL FLORIDA"/>
    <n v="1109570"/>
    <s v="Boat"/>
    <m/>
    <m/>
    <n v="2024"/>
    <s v="N/A"/>
    <s v="I (import)"/>
    <m/>
  </r>
  <r>
    <s v="Watermelons"/>
    <x v="4"/>
    <s v="No"/>
    <s v="N/A"/>
    <s v="SEEDLESS"/>
    <x v="391"/>
    <s v="IMPORTS THROUGH PORT CANAVERAL FLORIDA"/>
    <n v="1952280"/>
    <s v="Boat"/>
    <m/>
    <m/>
    <n v="2024"/>
    <s v="N/A"/>
    <s v="I (import)"/>
    <m/>
  </r>
  <r>
    <s v="Watermelons"/>
    <x v="0"/>
    <s v="No"/>
    <s v="N/A"/>
    <s v="N/A"/>
    <x v="391"/>
    <s v="IMPORTS THROUGH SAN JUAN PUERTO RICO"/>
    <n v="39868"/>
    <s v="Boat"/>
    <m/>
    <m/>
    <n v="2024"/>
    <s v="N/A"/>
    <s v="I (import)"/>
    <m/>
  </r>
  <r>
    <s v="Watermelons"/>
    <x v="3"/>
    <s v="No"/>
    <s v="N/A"/>
    <s v="SEEDLESS"/>
    <x v="391"/>
    <s v="IMPORTS THROUGH SOUTH FLORIDA/TAMPA"/>
    <n v="79200"/>
    <s v="Boat"/>
    <m/>
    <m/>
    <n v="2024"/>
    <s v="N/A"/>
    <s v="I (import)"/>
    <m/>
  </r>
  <r>
    <s v="Watermelons"/>
    <x v="3"/>
    <s v="No"/>
    <s v="N/A"/>
    <s v="SEEDLESS"/>
    <x v="391"/>
    <s v="IMPORTS THROUGH WILMINGTON DELAWARE"/>
    <n v="42900"/>
    <s v="Boat"/>
    <m/>
    <m/>
    <n v="2024"/>
    <s v="N/A"/>
    <s v="I (import)"/>
    <m/>
  </r>
  <r>
    <s v="Watermelons"/>
    <x v="4"/>
    <s v="No"/>
    <s v="N/A"/>
    <s v="SEEDLESS"/>
    <x v="391"/>
    <s v="IMPORTS THROUGH TAMPA AIRPORT FLORIDA"/>
    <n v="10644"/>
    <s v="Boat"/>
    <m/>
    <m/>
    <n v="2024"/>
    <s v="N/A"/>
    <s v="I (import)"/>
    <m/>
  </r>
  <r>
    <s v="Watermelons"/>
    <x v="1"/>
    <s v="No"/>
    <s v="N/A"/>
    <s v="N/A"/>
    <x v="391"/>
    <s v="MEXICO CROSSINGS THROUGH NOGALES ARIZONA"/>
    <n v="619133"/>
    <s v="Truck"/>
    <m/>
    <m/>
    <n v="2024"/>
    <s v="N/A"/>
    <s v="I (import)"/>
    <m/>
  </r>
  <r>
    <s v="Watermelons"/>
    <x v="1"/>
    <s v="Yes"/>
    <s v="N/A"/>
    <s v="RED FLESH SEEDLESS MINIATURE"/>
    <x v="391"/>
    <s v="MEXICO CROSSINGS THROUGH NOGALES ARIZONA"/>
    <n v="33660"/>
    <s v="Truck"/>
    <m/>
    <m/>
    <n v="2024"/>
    <s v="N/A"/>
    <s v="I (import)"/>
    <m/>
  </r>
  <r>
    <s v="Watermelons"/>
    <x v="1"/>
    <s v="No"/>
    <s v="N/A"/>
    <s v="RED FLESH SEEDLESS MINIATURE"/>
    <x v="391"/>
    <s v="MEXICO CROSSINGS THROUGH NOGALES ARIZONA"/>
    <n v="271539"/>
    <s v="Truck"/>
    <m/>
    <m/>
    <n v="2024"/>
    <s v="N/A"/>
    <s v="I (import)"/>
    <m/>
  </r>
  <r>
    <s v="Watermelons"/>
    <x v="1"/>
    <s v="No"/>
    <s v="N/A"/>
    <s v="SEEDLESS"/>
    <x v="391"/>
    <s v="MEXICO CROSSINGS THROUGH NOGALES ARIZONA"/>
    <n v="1187219"/>
    <s v="Truck"/>
    <m/>
    <m/>
    <n v="2024"/>
    <s v="N/A"/>
    <s v="I (import)"/>
    <m/>
  </r>
  <r>
    <s v="Watermelons"/>
    <x v="1"/>
    <s v="No"/>
    <s v="N/A"/>
    <s v="SEEDLESS"/>
    <x v="391"/>
    <s v="MEXICO CROSSINGS THROUGH OTAY MESA CALIFORNIA"/>
    <n v="107466"/>
    <s v="Truck"/>
    <m/>
    <m/>
    <n v="2024"/>
    <s v="N/A"/>
    <s v="I (import)"/>
    <m/>
  </r>
  <r>
    <s v="Watermelons"/>
    <x v="3"/>
    <s v="No"/>
    <s v="N/A"/>
    <s v="RED FLESH SEEDLESS MINIATURE"/>
    <x v="391"/>
    <s v="MEXICO CROSSINGS THROUGH PHARR TEXAS"/>
    <n v="47135"/>
    <s v="Truck"/>
    <m/>
    <m/>
    <n v="2024"/>
    <s v="N/A"/>
    <s v="I (import)"/>
    <m/>
  </r>
  <r>
    <s v="Watermelons"/>
    <x v="1"/>
    <s v="No"/>
    <s v="N/A"/>
    <s v="N/A"/>
    <x v="391"/>
    <s v="MEXICO CROSSINGS THROUGH PHARR TEXAS"/>
    <n v="186151"/>
    <s v="Truck"/>
    <m/>
    <m/>
    <n v="2024"/>
    <s v="N/A"/>
    <s v="I (import)"/>
    <m/>
  </r>
  <r>
    <s v="Watermelons"/>
    <x v="1"/>
    <s v="No"/>
    <s v="N/A"/>
    <s v="SEEDLESS"/>
    <x v="391"/>
    <s v="MEXICO CROSSINGS THROUGH PHARR TEXAS"/>
    <n v="285120"/>
    <s v="Truck"/>
    <m/>
    <m/>
    <n v="2024"/>
    <s v="N/A"/>
    <s v="I (import)"/>
    <m/>
  </r>
  <r>
    <s v="Watermelons"/>
    <x v="1"/>
    <s v="No"/>
    <s v="N/A"/>
    <s v="N/A"/>
    <x v="391"/>
    <s v="MEXICO CROSSINGS THROUGH PROGRESO TEXAS"/>
    <n v="865113"/>
    <s v="Truck"/>
    <m/>
    <m/>
    <n v="2024"/>
    <s v="N/A"/>
    <s v="I (import)"/>
    <m/>
  </r>
  <r>
    <s v="Watermelons"/>
    <x v="1"/>
    <s v="No"/>
    <s v="N/A"/>
    <s v="SEEDLESS"/>
    <x v="391"/>
    <s v="MEXICO CROSSINGS THROUGH PROGRESO TEXAS"/>
    <n v="151481"/>
    <s v="Truck"/>
    <m/>
    <m/>
    <n v="2024"/>
    <s v="N/A"/>
    <s v="I (import)"/>
    <m/>
  </r>
  <r>
    <s v="Watermelons"/>
    <x v="1"/>
    <s v="No"/>
    <s v="N/A"/>
    <s v="SEEDLESS"/>
    <x v="391"/>
    <s v="MEXICO CROSSINGS THROUGH RIO GRANDE CITY TEXAS"/>
    <n v="128920"/>
    <s v="Truck"/>
    <m/>
    <m/>
    <n v="2024"/>
    <s v="N/A"/>
    <s v="I (import)"/>
    <m/>
  </r>
  <r>
    <s v="Watermelons"/>
    <x v="8"/>
    <s v="No"/>
    <s v="24 inch bins"/>
    <s v="RED FLESH SEEDLESS TYPE"/>
    <x v="392"/>
    <s v="FLORIDA"/>
    <n v="1792000"/>
    <s v="Truck"/>
    <n v="4480"/>
    <m/>
    <n v="2025"/>
    <s v="N/A"/>
    <s v="D (domestic)"/>
    <m/>
  </r>
  <r>
    <s v="Watermelons"/>
    <x v="8"/>
    <s v="No"/>
    <s v="24 inch bins"/>
    <s v="RED FLESH SEEDED TYPE"/>
    <x v="392"/>
    <s v="FLORIDA"/>
    <n v="89600"/>
    <s v="Truck"/>
    <n v="224"/>
    <m/>
    <n v="2025"/>
    <s v="N/A"/>
    <s v="D (domestic)"/>
    <m/>
  </r>
  <r>
    <s v="Watermelons"/>
    <x v="8"/>
    <s v="No"/>
    <s v="cartons"/>
    <s v="RED FLESH SEEDLESS MINIATURE"/>
    <x v="392"/>
    <s v="FLORIDA"/>
    <n v="7225"/>
    <s v="Truck"/>
    <n v="85"/>
    <m/>
    <n v="2025"/>
    <s v="N/A"/>
    <s v="D (domestic)"/>
    <m/>
  </r>
  <r>
    <s v="Watermelons"/>
    <x v="8"/>
    <s v="No"/>
    <s v="24 inch bins"/>
    <s v="RED FLESH SEEDED TYPE"/>
    <x v="393"/>
    <s v="FLORIDA"/>
    <n v="313600"/>
    <s v="Truck"/>
    <n v="784"/>
    <m/>
    <n v="2025"/>
    <s v="N/A"/>
    <s v="D (domestic)"/>
    <m/>
  </r>
  <r>
    <s v="Watermelons"/>
    <x v="8"/>
    <s v="No"/>
    <s v="cartons"/>
    <s v="RED FLESH SEEDLESS MINIATURE"/>
    <x v="393"/>
    <s v="FLORIDA"/>
    <n v="14450"/>
    <s v="Truck"/>
    <n v="170"/>
    <m/>
    <n v="2025"/>
    <s v="N/A"/>
    <s v="D (domestic)"/>
    <m/>
  </r>
  <r>
    <s v="Watermelons"/>
    <x v="8"/>
    <s v="No"/>
    <s v="24 inch bins"/>
    <s v="RED FLESH SEEDLESS TYPE"/>
    <x v="393"/>
    <s v="FLORIDA"/>
    <n v="3068800"/>
    <s v="Truck"/>
    <n v="7672"/>
    <m/>
    <n v="2025"/>
    <s v="N/A"/>
    <s v="D (domestic)"/>
    <m/>
  </r>
  <r>
    <s v="Watermelons"/>
    <x v="1"/>
    <s v="No"/>
    <s v="N/A"/>
    <s v="RED FLESH SEEDLESS MINIATURE"/>
    <x v="394"/>
    <s v="MEXICO CROSSINGS THROUGH NOGALES ARIZONA"/>
    <n v="326236"/>
    <s v="Truck"/>
    <m/>
    <m/>
    <n v="2024"/>
    <s v="N/A"/>
    <s v="I (import)"/>
    <m/>
  </r>
  <r>
    <s v="Watermelons"/>
    <x v="8"/>
    <s v="No"/>
    <s v="24 inch bins"/>
    <s v="RED FLESH SEEDED TYPE"/>
    <x v="394"/>
    <s v="FLORIDA"/>
    <n v="358400"/>
    <s v="Truck"/>
    <n v="896"/>
    <m/>
    <n v="2025"/>
    <s v="N/A"/>
    <s v="D (domestic)"/>
    <m/>
  </r>
  <r>
    <s v="Watermelons"/>
    <x v="1"/>
    <s v="No"/>
    <s v="N/A"/>
    <s v="SEEDLESS"/>
    <x v="394"/>
    <s v="MEXICO CROSSINGS THROUGH NOGALES ARIZONA"/>
    <n v="1207593"/>
    <s v="Truck"/>
    <m/>
    <m/>
    <n v="2024"/>
    <s v="N/A"/>
    <s v="I (import)"/>
    <m/>
  </r>
  <r>
    <s v="Watermelons"/>
    <x v="8"/>
    <s v="No"/>
    <s v="24 inch bins"/>
    <s v="RED FLESH SEEDLESS TYPE"/>
    <x v="394"/>
    <s v="FLORIDA"/>
    <n v="3136000"/>
    <s v="Truck"/>
    <n v="7840"/>
    <m/>
    <n v="2025"/>
    <s v="N/A"/>
    <s v="D (domestic)"/>
    <m/>
  </r>
  <r>
    <s v="Watermelons"/>
    <x v="1"/>
    <s v="No"/>
    <s v="N/A"/>
    <s v="N/A"/>
    <x v="394"/>
    <s v="MEXICO CROSSINGS THROUGH OTAY MESA CALIFORNIA"/>
    <n v="39519"/>
    <s v="Truck"/>
    <m/>
    <m/>
    <n v="2024"/>
    <s v="N/A"/>
    <s v="I (import)"/>
    <m/>
  </r>
  <r>
    <s v="Watermelons"/>
    <x v="8"/>
    <s v="No"/>
    <s v="cartons"/>
    <s v="RED FLESH SEEDLESS MINIATURE"/>
    <x v="394"/>
    <s v="FLORIDA"/>
    <n v="28900"/>
    <s v="Truck"/>
    <n v="340"/>
    <m/>
    <n v="2025"/>
    <s v="N/A"/>
    <s v="D (domestic)"/>
    <m/>
  </r>
  <r>
    <s v="Watermelons"/>
    <x v="1"/>
    <s v="No"/>
    <s v="N/A"/>
    <s v="SEEDLESS"/>
    <x v="394"/>
    <s v="MEXICO CROSSINGS THROUGH OTAY MESA CALIFORNIA"/>
    <n v="31858"/>
    <s v="Truck"/>
    <m/>
    <m/>
    <n v="2024"/>
    <s v="N/A"/>
    <s v="I (import)"/>
    <m/>
  </r>
  <r>
    <s v="Watermelons"/>
    <x v="3"/>
    <s v="No"/>
    <s v="N/A"/>
    <s v="RED FLESH SEEDLESS MINIATURE"/>
    <x v="394"/>
    <s v="MEXICO CROSSINGS THROUGH PHARR TEXAS"/>
    <n v="47135"/>
    <s v="Truck"/>
    <m/>
    <m/>
    <n v="2024"/>
    <s v="N/A"/>
    <s v="I (import)"/>
    <m/>
  </r>
  <r>
    <s v="Watermelons"/>
    <x v="1"/>
    <s v="No"/>
    <s v="N/A"/>
    <s v="N/A"/>
    <x v="394"/>
    <s v="MEXICO CROSSINGS THROUGH PHARR TEXAS"/>
    <n v="48468"/>
    <s v="Truck"/>
    <m/>
    <m/>
    <n v="2024"/>
    <s v="N/A"/>
    <s v="I (import)"/>
    <m/>
  </r>
  <r>
    <s v="Watermelons"/>
    <x v="1"/>
    <s v="No"/>
    <s v="N/A"/>
    <s v="SEEDLESS"/>
    <x v="394"/>
    <s v="MEXICO CROSSINGS THROUGH PHARR TEXAS"/>
    <n v="41017"/>
    <s v="Truck"/>
    <m/>
    <m/>
    <n v="2024"/>
    <s v="N/A"/>
    <s v="I (import)"/>
    <m/>
  </r>
  <r>
    <s v="Watermelons"/>
    <x v="1"/>
    <s v="No"/>
    <s v="N/A"/>
    <s v="N/A"/>
    <x v="394"/>
    <s v="MEXICO CROSSINGS THROUGH PROGRESO TEXAS"/>
    <n v="464222"/>
    <s v="Truck"/>
    <m/>
    <m/>
    <n v="2024"/>
    <s v="N/A"/>
    <s v="I (import)"/>
    <m/>
  </r>
  <r>
    <s v="Watermelons"/>
    <x v="1"/>
    <s v="No"/>
    <s v="N/A"/>
    <s v="SEEDLESS"/>
    <x v="394"/>
    <s v="MEXICO CROSSINGS THROUGH PROGRESO TEXAS"/>
    <n v="79552"/>
    <s v="Truck"/>
    <m/>
    <m/>
    <n v="2024"/>
    <s v="N/A"/>
    <s v="I (import)"/>
    <m/>
  </r>
  <r>
    <s v="Watermelons"/>
    <x v="1"/>
    <s v="No"/>
    <s v="N/A"/>
    <s v="SEEDLESS"/>
    <x v="394"/>
    <s v="IMPORTS THROUGH PANAMA CITY FLORIDA"/>
    <n v="79847"/>
    <s v="Boat"/>
    <m/>
    <m/>
    <n v="2024"/>
    <s v="N/A"/>
    <s v="I (import)"/>
    <m/>
  </r>
  <r>
    <s v="Watermelons"/>
    <x v="3"/>
    <s v="No"/>
    <s v="N/A"/>
    <s v="N/A"/>
    <x v="394"/>
    <s v="IMPORTS THROUGH PORT CANAVERAL FLORIDA"/>
    <n v="24028"/>
    <s v="Boat"/>
    <m/>
    <m/>
    <n v="2024"/>
    <s v="N/A"/>
    <s v="I (import)"/>
    <m/>
  </r>
  <r>
    <s v="Watermelons"/>
    <x v="3"/>
    <s v="No"/>
    <s v="N/A"/>
    <s v="SEEDLESS"/>
    <x v="394"/>
    <s v="IMPORTS THROUGH PORT CANAVERAL FLORIDA"/>
    <n v="245124"/>
    <s v="Boat"/>
    <m/>
    <m/>
    <n v="2024"/>
    <s v="N/A"/>
    <s v="I (import)"/>
    <m/>
  </r>
  <r>
    <s v="Watermelons"/>
    <x v="6"/>
    <s v="No"/>
    <s v="N/A"/>
    <s v="N/A"/>
    <x v="394"/>
    <s v="IMPORTS THROUGH PORT CANAVERAL FLORIDA"/>
    <n v="227858"/>
    <s v="Boat"/>
    <m/>
    <m/>
    <n v="2024"/>
    <s v="N/A"/>
    <s v="I (import)"/>
    <m/>
  </r>
  <r>
    <s v="Watermelons"/>
    <x v="0"/>
    <s v="No"/>
    <s v="N/A"/>
    <s v="N/A"/>
    <x v="394"/>
    <s v="IMPORTS THROUGH SAN JUAN PUERTO RICO"/>
    <n v="5210"/>
    <s v="Boat"/>
    <m/>
    <m/>
    <n v="2024"/>
    <s v="N/A"/>
    <s v="I (import)"/>
    <m/>
  </r>
  <r>
    <s v="Watermelons"/>
    <x v="3"/>
    <s v="No"/>
    <s v="N/A"/>
    <s v="N/A"/>
    <x v="394"/>
    <s v="IMPORTS THROUGH SOUTH FLORIDA/TAMPA"/>
    <n v="734132"/>
    <s v="Boat"/>
    <m/>
    <m/>
    <n v="2024"/>
    <s v="N/A"/>
    <s v="I (import)"/>
    <m/>
  </r>
  <r>
    <s v="Watermelons"/>
    <x v="3"/>
    <s v="No"/>
    <s v="N/A"/>
    <s v="SEEDLESS"/>
    <x v="394"/>
    <s v="IMPORTS THROUGH SOUTH FLORIDA/TAMPA"/>
    <n v="2588300"/>
    <s v="Boat"/>
    <m/>
    <m/>
    <n v="2024"/>
    <s v="N/A"/>
    <s v="I (import)"/>
    <m/>
  </r>
  <r>
    <s v="Watermelons"/>
    <x v="7"/>
    <s v="No"/>
    <s v="N/A"/>
    <s v="SEEDLESS"/>
    <x v="394"/>
    <s v="IMPORTS THROUGH SOUTH FLORIDA/TAMPA"/>
    <n v="87318"/>
    <s v="Boat"/>
    <m/>
    <m/>
    <n v="2024"/>
    <s v="N/A"/>
    <s v="I (import)"/>
    <m/>
  </r>
  <r>
    <s v="Watermelons"/>
    <x v="3"/>
    <s v="No"/>
    <s v="N/A"/>
    <s v="SEEDLESS"/>
    <x v="394"/>
    <s v="IMPORTS THROUGH WILMINGTON DELAWARE"/>
    <n v="479600"/>
    <s v="Boat"/>
    <m/>
    <m/>
    <n v="2024"/>
    <s v="N/A"/>
    <s v="I (import)"/>
    <m/>
  </r>
  <r>
    <s v="Watermelons"/>
    <x v="1"/>
    <s v="No"/>
    <s v="N/A"/>
    <s v="N/A"/>
    <x v="395"/>
    <s v="MEXICO CROSSINGS THROUGH NOGALES ARIZONA"/>
    <n v="531406"/>
    <s v="Truck"/>
    <m/>
    <m/>
    <n v="2024"/>
    <s v="N/A"/>
    <s v="I (import)"/>
    <m/>
  </r>
  <r>
    <s v="Watermelons"/>
    <x v="8"/>
    <s v="No"/>
    <s v="24 inch bins"/>
    <s v="RED FLESH SEEDED TYPE"/>
    <x v="395"/>
    <s v="FLORIDA"/>
    <n v="313600"/>
    <s v="Truck"/>
    <n v="784"/>
    <m/>
    <n v="2025"/>
    <s v="N/A"/>
    <s v="D (domestic)"/>
    <m/>
  </r>
  <r>
    <s v="Watermelons"/>
    <x v="1"/>
    <s v="Yes"/>
    <s v="N/A"/>
    <s v="RED FLESH SEEDLESS MINIATURE"/>
    <x v="395"/>
    <s v="MEXICO CROSSINGS THROUGH NOGALES ARIZONA"/>
    <n v="72703"/>
    <s v="Truck"/>
    <m/>
    <m/>
    <n v="2024"/>
    <s v="N/A"/>
    <s v="I (import)"/>
    <m/>
  </r>
  <r>
    <s v="Watermelons"/>
    <x v="8"/>
    <s v="No"/>
    <s v="24 inch bins"/>
    <s v="RED FLESH SEEDLESS TYPE"/>
    <x v="395"/>
    <s v="FLORIDA"/>
    <n v="2777600"/>
    <s v="Truck"/>
    <n v="6944"/>
    <m/>
    <n v="2025"/>
    <s v="N/A"/>
    <s v="D (domestic)"/>
    <m/>
  </r>
  <r>
    <s v="Watermelons"/>
    <x v="1"/>
    <s v="No"/>
    <s v="N/A"/>
    <s v="RED FLESH SEEDLESS MINIATURE"/>
    <x v="395"/>
    <s v="MEXICO CROSSINGS THROUGH NOGALES ARIZONA"/>
    <n v="392128"/>
    <s v="Truck"/>
    <m/>
    <m/>
    <n v="2024"/>
    <s v="N/A"/>
    <s v="I (import)"/>
    <m/>
  </r>
  <r>
    <s v="Watermelons"/>
    <x v="8"/>
    <s v="No"/>
    <s v="cartons"/>
    <s v="RED FLESH SEEDLESS MINIATURE"/>
    <x v="395"/>
    <s v="FLORIDA"/>
    <n v="21675"/>
    <s v="Truck"/>
    <n v="255"/>
    <m/>
    <n v="2025"/>
    <s v="N/A"/>
    <s v="D (domestic)"/>
    <m/>
  </r>
  <r>
    <s v="Watermelons"/>
    <x v="1"/>
    <s v="No"/>
    <s v="N/A"/>
    <s v="SEEDLESS"/>
    <x v="395"/>
    <s v="MEXICO CROSSINGS THROUGH NOGALES ARIZONA"/>
    <n v="749448"/>
    <s v="Truck"/>
    <m/>
    <m/>
    <n v="2024"/>
    <s v="N/A"/>
    <s v="I (import)"/>
    <m/>
  </r>
  <r>
    <s v="Watermelons"/>
    <x v="1"/>
    <s v="No"/>
    <s v="N/A"/>
    <s v="N/A"/>
    <x v="395"/>
    <s v="MEXICO CROSSINGS THROUGH OTAY MESA CALIFORNIA"/>
    <n v="14344"/>
    <s v="Truck"/>
    <m/>
    <m/>
    <n v="2024"/>
    <s v="N/A"/>
    <s v="I (import)"/>
    <m/>
  </r>
  <r>
    <s v="Watermelons"/>
    <x v="1"/>
    <s v="No"/>
    <s v="N/A"/>
    <s v="SEEDLESS"/>
    <x v="395"/>
    <s v="MEXICO CROSSINGS THROUGH OTAY MESA CALIFORNIA"/>
    <n v="159390"/>
    <s v="Truck"/>
    <m/>
    <m/>
    <n v="2024"/>
    <s v="N/A"/>
    <s v="I (import)"/>
    <m/>
  </r>
  <r>
    <s v="Watermelons"/>
    <x v="1"/>
    <s v="No"/>
    <s v="N/A"/>
    <s v="N/A"/>
    <x v="395"/>
    <s v="MEXICO CROSSINGS THROUGH EL PASO TEXAS"/>
    <n v="14080"/>
    <s v="Truck"/>
    <m/>
    <m/>
    <n v="2024"/>
    <s v="N/A"/>
    <s v="I (import)"/>
    <m/>
  </r>
  <r>
    <s v="Watermelons"/>
    <x v="1"/>
    <s v="No"/>
    <s v="N/A"/>
    <s v="N/A"/>
    <x v="395"/>
    <s v="MEXICO CROSSINGS THROUGH PHARR TEXAS"/>
    <n v="124850"/>
    <s v="Truck"/>
    <m/>
    <m/>
    <n v="2024"/>
    <s v="N/A"/>
    <s v="I (import)"/>
    <m/>
  </r>
  <r>
    <s v="Watermelons"/>
    <x v="1"/>
    <s v="No"/>
    <s v="N/A"/>
    <s v="N/A"/>
    <x v="395"/>
    <s v="MEXICO CROSSINGS THROUGH PROGRESO TEXAS"/>
    <n v="2144696"/>
    <s v="Truck"/>
    <m/>
    <m/>
    <n v="2024"/>
    <s v="N/A"/>
    <s v="I (import)"/>
    <m/>
  </r>
  <r>
    <s v="Watermelons"/>
    <x v="1"/>
    <s v="No"/>
    <s v="N/A"/>
    <s v="SEEDLESS"/>
    <x v="395"/>
    <s v="MEXICO CROSSINGS THROUGH PROGRESO TEXAS"/>
    <n v="62040"/>
    <s v="Truck"/>
    <m/>
    <m/>
    <n v="2024"/>
    <s v="N/A"/>
    <s v="I (import)"/>
    <m/>
  </r>
  <r>
    <s v="Watermelons"/>
    <x v="3"/>
    <s v="No"/>
    <s v="N/A"/>
    <s v="RED FLESH SEEDLESS MINIATURE"/>
    <x v="395"/>
    <s v="IMPORTS THROUGH LOS ANGELES-LONG BEACH CALIFORNIA"/>
    <n v="107250"/>
    <s v="Boat"/>
    <m/>
    <m/>
    <n v="2024"/>
    <s v="N/A"/>
    <s v="I (import)"/>
    <m/>
  </r>
  <r>
    <s v="Watermelons"/>
    <x v="7"/>
    <s v="No"/>
    <s v="N/A"/>
    <s v="SEEDLESS"/>
    <x v="395"/>
    <s v="IMPORTS THROUGH LOS ANGELES-LONG BEACH CALIFORNIA"/>
    <n v="68310"/>
    <s v="Boat"/>
    <m/>
    <m/>
    <n v="2024"/>
    <s v="N/A"/>
    <s v="I (import)"/>
    <m/>
  </r>
  <r>
    <s v="Watermelons"/>
    <x v="1"/>
    <s v="No"/>
    <s v="N/A"/>
    <s v="SEEDLESS"/>
    <x v="395"/>
    <s v="IMPORTS THROUGH PANAMA CITY FLORIDA"/>
    <n v="80278"/>
    <s v="Boat"/>
    <m/>
    <m/>
    <n v="2024"/>
    <s v="N/A"/>
    <s v="I (import)"/>
    <m/>
  </r>
  <r>
    <s v="Watermelons"/>
    <x v="3"/>
    <s v="No"/>
    <s v="N/A"/>
    <s v="SEEDLESS"/>
    <x v="395"/>
    <s v="IMPORTS THROUGH PHILADELPHIA-CAMDEN PENNSYLVANIA-NEW JERSEY"/>
    <n v="39600"/>
    <s v="Boat"/>
    <m/>
    <m/>
    <n v="2024"/>
    <s v="N/A"/>
    <s v="I (import)"/>
    <m/>
  </r>
  <r>
    <s v="Watermelons"/>
    <x v="3"/>
    <s v="No"/>
    <s v="N/A"/>
    <s v="SEEDLESS"/>
    <x v="395"/>
    <s v="IMPORTS THROUGH PORT CANAVERAL FLORIDA"/>
    <n v="977988"/>
    <s v="Boat"/>
    <m/>
    <m/>
    <n v="2024"/>
    <s v="N/A"/>
    <s v="I (import)"/>
    <m/>
  </r>
  <r>
    <s v="Watermelons"/>
    <x v="3"/>
    <s v="No"/>
    <s v="N/A"/>
    <s v="N/A"/>
    <x v="395"/>
    <s v="IMPORTS THROUGH SOUTH FLORIDA/TAMPA"/>
    <n v="373122"/>
    <s v="Boat"/>
    <m/>
    <m/>
    <n v="2024"/>
    <s v="N/A"/>
    <s v="I (import)"/>
    <m/>
  </r>
  <r>
    <s v="Watermelons"/>
    <x v="3"/>
    <s v="No"/>
    <s v="N/A"/>
    <s v="SEEDLESS"/>
    <x v="395"/>
    <s v="IMPORTS THROUGH SOUTH FLORIDA/TAMPA"/>
    <n v="254540"/>
    <s v="Boat"/>
    <m/>
    <m/>
    <n v="2024"/>
    <s v="N/A"/>
    <s v="I (import)"/>
    <m/>
  </r>
  <r>
    <s v="Watermelons"/>
    <x v="1"/>
    <s v="No"/>
    <s v="N/A"/>
    <s v="SEEDLESS"/>
    <x v="395"/>
    <s v="IMPORTS THROUGH SOUTH FLORIDA/TAMPA"/>
    <n v="42658"/>
    <s v="Boat"/>
    <m/>
    <m/>
    <n v="2024"/>
    <s v="N/A"/>
    <s v="I (import)"/>
    <m/>
  </r>
  <r>
    <s v="Watermelons"/>
    <x v="8"/>
    <s v="No"/>
    <s v="24 inch bins"/>
    <s v="RED FLESH SEEDED TYPE"/>
    <x v="396"/>
    <s v="FLORIDA"/>
    <n v="72800"/>
    <s v="Truck"/>
    <n v="181"/>
    <m/>
    <n v="2025"/>
    <s v="N/A"/>
    <s v="D (domestic)"/>
    <m/>
  </r>
  <r>
    <s v="Watermelons"/>
    <x v="3"/>
    <s v="No"/>
    <s v="N/A"/>
    <s v="RED FLESH SEEDLESS MINIATURE"/>
    <x v="396"/>
    <s v="IMPORTS THROUGH GULFPORT MISSISSIPPI"/>
    <n v="143000"/>
    <s v="Boat"/>
    <m/>
    <m/>
    <n v="2024"/>
    <s v="N/A"/>
    <s v="I (import)"/>
    <m/>
  </r>
  <r>
    <s v="Watermelons"/>
    <x v="8"/>
    <s v="No"/>
    <s v="24 inch bins"/>
    <s v="RED FLESH SEEDLESS TYPE"/>
    <x v="396"/>
    <s v="FLORIDA"/>
    <n v="2576000"/>
    <s v="Truck"/>
    <n v="6440"/>
    <m/>
    <n v="2025"/>
    <s v="N/A"/>
    <s v="D (domestic)"/>
    <m/>
  </r>
  <r>
    <s v="Watermelons"/>
    <x v="3"/>
    <s v="No"/>
    <s v="N/A"/>
    <s v="RED FLESH SEEDLESS MINIATURE"/>
    <x v="396"/>
    <s v="IMPORTS THROUGH LOS ANGELES-LONG BEACH CALIFORNIA"/>
    <n v="250250"/>
    <s v="Boat"/>
    <m/>
    <m/>
    <n v="2024"/>
    <s v="N/A"/>
    <s v="I (import)"/>
    <m/>
  </r>
  <r>
    <s v="Watermelons"/>
    <x v="8"/>
    <s v="No"/>
    <s v="cartons"/>
    <s v="RED FLESH SEEDLESS MINIATURE"/>
    <x v="396"/>
    <s v="FLORIDA"/>
    <n v="8670"/>
    <s v="Truck"/>
    <n v="102"/>
    <m/>
    <n v="2025"/>
    <s v="N/A"/>
    <s v="D (domestic)"/>
    <m/>
  </r>
  <r>
    <s v="Watermelons"/>
    <x v="3"/>
    <s v="No"/>
    <s v="N/A"/>
    <s v="SEEDLESS"/>
    <x v="396"/>
    <s v="IMPORTS THROUGH LOS ANGELES-LONG BEACH CALIFORNIA"/>
    <n v="44000"/>
    <s v="Boat"/>
    <m/>
    <m/>
    <n v="2024"/>
    <s v="N/A"/>
    <s v="I (import)"/>
    <m/>
  </r>
  <r>
    <s v="Watermelons"/>
    <x v="1"/>
    <s v="No"/>
    <s v="N/A"/>
    <s v="SEEDLESS"/>
    <x v="396"/>
    <s v="IMPORTS THROUGH PANAMA CITY FLORIDA"/>
    <n v="39917"/>
    <s v="Boat"/>
    <m/>
    <m/>
    <n v="2024"/>
    <s v="N/A"/>
    <s v="I (import)"/>
    <m/>
  </r>
  <r>
    <s v="Watermelons"/>
    <x v="3"/>
    <s v="No"/>
    <s v="N/A"/>
    <s v="N/A"/>
    <x v="396"/>
    <s v="IMPORTS THROUGH PHILADELPHIA-CAMDEN PENNSYLVANIA-NEW JERSEY"/>
    <n v="347305"/>
    <s v="Boat"/>
    <m/>
    <m/>
    <n v="2024"/>
    <s v="N/A"/>
    <s v="I (import)"/>
    <m/>
  </r>
  <r>
    <s v="Watermelons"/>
    <x v="3"/>
    <s v="No"/>
    <s v="N/A"/>
    <s v="RED FLESH SEEDLESS MINIATURE"/>
    <x v="396"/>
    <s v="IMPORTS THROUGH PHILADELPHIA-CAMDEN PENNSYLVANIA-NEW JERSEY"/>
    <n v="893750"/>
    <s v="Boat"/>
    <m/>
    <m/>
    <n v="2024"/>
    <s v="N/A"/>
    <s v="I (import)"/>
    <m/>
  </r>
  <r>
    <s v="Watermelons"/>
    <x v="3"/>
    <s v="No"/>
    <s v="N/A"/>
    <s v="SEEDLESS"/>
    <x v="396"/>
    <s v="IMPORTS THROUGH PHILADELPHIA-CAMDEN PENNSYLVANIA-NEW JERSEY"/>
    <n v="501578"/>
    <s v="Boat"/>
    <m/>
    <m/>
    <n v="2024"/>
    <s v="N/A"/>
    <s v="I (import)"/>
    <m/>
  </r>
  <r>
    <s v="Watermelons"/>
    <x v="4"/>
    <s v="No"/>
    <s v="N/A"/>
    <s v="RED FLESH SEEDLESS MINIATURE"/>
    <x v="396"/>
    <s v="IMPORTS THROUGH PHILADELPHIA-CAMDEN PENNSYLVANIA-NEW JERSEY"/>
    <n v="286000"/>
    <s v="Boat"/>
    <m/>
    <m/>
    <n v="2024"/>
    <s v="N/A"/>
    <s v="I (import)"/>
    <m/>
  </r>
  <r>
    <s v="Watermelons"/>
    <x v="4"/>
    <s v="No"/>
    <s v="N/A"/>
    <s v="SEEDLESS"/>
    <x v="396"/>
    <s v="IMPORTS THROUGH PHILADELPHIA-CAMDEN PENNSYLVANIA-NEW JERSEY"/>
    <n v="357500"/>
    <s v="Boat"/>
    <m/>
    <m/>
    <n v="2024"/>
    <s v="N/A"/>
    <s v="I (import)"/>
    <m/>
  </r>
  <r>
    <s v="Watermelons"/>
    <x v="7"/>
    <s v="No"/>
    <s v="N/A"/>
    <s v="N/A"/>
    <x v="396"/>
    <s v="IMPORTS THROUGH PHILADELPHIA-CAMDEN PENNSYLVANIA-NEW JERSEY"/>
    <n v="681243"/>
    <s v="Boat"/>
    <m/>
    <m/>
    <n v="2024"/>
    <s v="N/A"/>
    <s v="I (import)"/>
    <m/>
  </r>
  <r>
    <s v="Watermelons"/>
    <x v="3"/>
    <s v="No"/>
    <s v="N/A"/>
    <s v="N/A"/>
    <x v="396"/>
    <s v="IMPORTS THROUGH PORT CANAVERAL FLORIDA"/>
    <n v="71023"/>
    <s v="Boat"/>
    <m/>
    <m/>
    <n v="2024"/>
    <s v="N/A"/>
    <s v="I (import)"/>
    <m/>
  </r>
  <r>
    <s v="Watermelons"/>
    <x v="3"/>
    <s v="No"/>
    <s v="N/A"/>
    <s v="SEEDLESS"/>
    <x v="396"/>
    <s v="IMPORTS THROUGH PORT CANAVERAL FLORIDA"/>
    <n v="554400"/>
    <s v="Boat"/>
    <m/>
    <m/>
    <n v="2024"/>
    <s v="N/A"/>
    <s v="I (import)"/>
    <m/>
  </r>
  <r>
    <s v="Watermelons"/>
    <x v="6"/>
    <s v="No"/>
    <s v="N/A"/>
    <s v="N/A"/>
    <x v="396"/>
    <s v="IMPORTS THROUGH PORT CANAVERAL FLORIDA"/>
    <n v="21384"/>
    <s v="Boat"/>
    <m/>
    <m/>
    <n v="2024"/>
    <s v="N/A"/>
    <s v="I (import)"/>
    <m/>
  </r>
  <r>
    <s v="Watermelons"/>
    <x v="0"/>
    <s v="No"/>
    <s v="N/A"/>
    <s v="N/A"/>
    <x v="396"/>
    <s v="IMPORTS THROUGH SAN JUAN PUERTO RICO"/>
    <n v="2611"/>
    <s v="Boat"/>
    <m/>
    <m/>
    <n v="2024"/>
    <s v="N/A"/>
    <s v="I (import)"/>
    <m/>
  </r>
  <r>
    <s v="Watermelons"/>
    <x v="3"/>
    <s v="No"/>
    <s v="N/A"/>
    <s v="N/A"/>
    <x v="396"/>
    <s v="IMPORTS THROUGH SOUTH FLORIDA/TAMPA"/>
    <n v="412700"/>
    <s v="Boat"/>
    <m/>
    <m/>
    <n v="2024"/>
    <s v="N/A"/>
    <s v="I (import)"/>
    <m/>
  </r>
  <r>
    <s v="Watermelons"/>
    <x v="3"/>
    <s v="No"/>
    <s v="N/A"/>
    <s v="SEEDLESS"/>
    <x v="396"/>
    <s v="IMPORTS THROUGH SOUTH FLORIDA/TAMPA"/>
    <n v="1382975"/>
    <s v="Boat"/>
    <m/>
    <m/>
    <n v="2024"/>
    <s v="N/A"/>
    <s v="I (import)"/>
    <m/>
  </r>
  <r>
    <s v="Watermelons"/>
    <x v="3"/>
    <s v="No"/>
    <s v="N/A"/>
    <s v="SEEDLESS"/>
    <x v="396"/>
    <s v="IMPORTS THROUGH WILMINGTON NORTH CAROLINA"/>
    <n v="79200"/>
    <s v="Boat"/>
    <m/>
    <m/>
    <n v="2024"/>
    <s v="N/A"/>
    <s v="I (import)"/>
    <m/>
  </r>
  <r>
    <s v="Watermelons"/>
    <x v="1"/>
    <s v="No"/>
    <s v="N/A"/>
    <s v="N/A"/>
    <x v="396"/>
    <s v="MEXICO CROSSINGS THROUGH NOGALES ARIZONA"/>
    <n v="1423875"/>
    <s v="Truck"/>
    <m/>
    <m/>
    <n v="2024"/>
    <s v="N/A"/>
    <s v="I (import)"/>
    <m/>
  </r>
  <r>
    <s v="Watermelons"/>
    <x v="1"/>
    <s v="No"/>
    <s v="N/A"/>
    <s v="RED FLESH SEEDLESS MINIATURE"/>
    <x v="396"/>
    <s v="MEXICO CROSSINGS THROUGH NOGALES ARIZONA"/>
    <n v="695778"/>
    <s v="Truck"/>
    <m/>
    <m/>
    <n v="2024"/>
    <s v="N/A"/>
    <s v="I (import)"/>
    <m/>
  </r>
  <r>
    <s v="Watermelons"/>
    <x v="1"/>
    <s v="No"/>
    <s v="N/A"/>
    <s v="SEEDLESS"/>
    <x v="396"/>
    <s v="MEXICO CROSSINGS THROUGH NOGALES ARIZONA"/>
    <n v="1587971"/>
    <s v="Truck"/>
    <m/>
    <m/>
    <n v="2024"/>
    <s v="N/A"/>
    <s v="I (import)"/>
    <m/>
  </r>
  <r>
    <s v="Watermelons"/>
    <x v="1"/>
    <s v="No"/>
    <s v="N/A"/>
    <s v="N/A"/>
    <x v="396"/>
    <s v="MEXICO CROSSINGS THROUGH OTAY MESA CALIFORNIA"/>
    <n v="341044"/>
    <s v="Truck"/>
    <m/>
    <m/>
    <n v="2024"/>
    <s v="N/A"/>
    <s v="I (import)"/>
    <m/>
  </r>
  <r>
    <s v="Watermelons"/>
    <x v="1"/>
    <s v="No"/>
    <s v="N/A"/>
    <s v="SEEDLESS"/>
    <x v="396"/>
    <s v="MEXICO CROSSINGS THROUGH OTAY MESA CALIFORNIA"/>
    <n v="162978"/>
    <s v="Truck"/>
    <m/>
    <m/>
    <n v="2024"/>
    <s v="N/A"/>
    <s v="I (import)"/>
    <m/>
  </r>
  <r>
    <s v="Watermelons"/>
    <x v="1"/>
    <s v="No"/>
    <s v="N/A"/>
    <s v="N/A"/>
    <x v="396"/>
    <s v="MEXICO CROSSINGS THROUGH EL PASO TEXAS"/>
    <n v="33880"/>
    <s v="Truck"/>
    <m/>
    <m/>
    <n v="2024"/>
    <s v="N/A"/>
    <s v="I (import)"/>
    <m/>
  </r>
  <r>
    <s v="Watermelons"/>
    <x v="1"/>
    <s v="No"/>
    <s v="N/A"/>
    <s v="N/A"/>
    <x v="396"/>
    <s v="MEXICO CROSSINGS THROUGH PHARR TEXAS"/>
    <n v="298903"/>
    <s v="Truck"/>
    <m/>
    <m/>
    <n v="2024"/>
    <s v="N/A"/>
    <s v="I (import)"/>
    <m/>
  </r>
  <r>
    <s v="Watermelons"/>
    <x v="1"/>
    <s v="No"/>
    <s v="N/A"/>
    <s v="SEEDLESS"/>
    <x v="396"/>
    <s v="MEXICO CROSSINGS THROUGH PHARR TEXAS"/>
    <n v="435600"/>
    <s v="Truck"/>
    <m/>
    <m/>
    <n v="2024"/>
    <s v="N/A"/>
    <s v="I (import)"/>
    <m/>
  </r>
  <r>
    <s v="Watermelons"/>
    <x v="1"/>
    <s v="No"/>
    <s v="N/A"/>
    <s v="N/A"/>
    <x v="396"/>
    <s v="MEXICO CROSSINGS THROUGH PROGRESO TEXAS"/>
    <n v="1360773"/>
    <s v="Truck"/>
    <m/>
    <m/>
    <n v="2024"/>
    <s v="N/A"/>
    <s v="I (import)"/>
    <m/>
  </r>
  <r>
    <s v="Watermelons"/>
    <x v="1"/>
    <s v="No"/>
    <s v="N/A"/>
    <s v="SEEDLESS"/>
    <x v="396"/>
    <s v="MEXICO CROSSINGS THROUGH PROGRESO TEXAS"/>
    <n v="2217710"/>
    <s v="Truck"/>
    <m/>
    <m/>
    <n v="2024"/>
    <s v="N/A"/>
    <s v="I (import)"/>
    <m/>
  </r>
  <r>
    <s v="Watermelons"/>
    <x v="1"/>
    <s v="No"/>
    <s v="N/A"/>
    <s v="SEEDLESS"/>
    <x v="396"/>
    <s v="MEXICO CROSSINGS THROUGH RIO GRANDE CITY TEXAS"/>
    <n v="810106"/>
    <s v="Truck"/>
    <m/>
    <m/>
    <n v="2024"/>
    <s v="N/A"/>
    <s v="I (import)"/>
    <m/>
  </r>
  <r>
    <s v="Watermelons"/>
    <x v="8"/>
    <s v="No"/>
    <s v="24 inch bins"/>
    <s v="RED FLESH SEEDED TYPE"/>
    <x v="397"/>
    <s v="FLORIDA"/>
    <n v="336000"/>
    <s v="Truck"/>
    <n v="840"/>
    <m/>
    <n v="2025"/>
    <s v="N/A"/>
    <s v="D (domestic)"/>
    <m/>
  </r>
  <r>
    <s v="Watermelons"/>
    <x v="0"/>
    <s v="No"/>
    <s v="N/A"/>
    <s v="N/A"/>
    <x v="397"/>
    <s v="IMPORTS THROUGH SAN JUAN PUERTO RICO"/>
    <n v="37479"/>
    <s v="Boat"/>
    <m/>
    <m/>
    <n v="2024"/>
    <s v="N/A"/>
    <s v="I (import)"/>
    <m/>
  </r>
  <r>
    <s v="Watermelons"/>
    <x v="8"/>
    <s v="No"/>
    <s v="24 inch bins"/>
    <s v="RED FLESH SEEDLESS TYPE"/>
    <x v="397"/>
    <s v="FLORIDA"/>
    <n v="2464000"/>
    <s v="Truck"/>
    <n v="6160"/>
    <m/>
    <n v="2025"/>
    <s v="N/A"/>
    <s v="D (domestic)"/>
    <m/>
  </r>
  <r>
    <s v="Watermelons"/>
    <x v="4"/>
    <s v="No"/>
    <s v="N/A"/>
    <s v="N/A"/>
    <x v="397"/>
    <s v="IMPORTS THROUGH SOUTH FLORIDA/TAMPA"/>
    <n v="51343"/>
    <s v="Boat"/>
    <m/>
    <m/>
    <n v="2024"/>
    <s v="N/A"/>
    <s v="I (import)"/>
    <m/>
  </r>
  <r>
    <s v="Watermelons"/>
    <x v="8"/>
    <s v="No"/>
    <s v="cartons"/>
    <s v="RED FLESH SEEDLESS MINIATURE"/>
    <x v="397"/>
    <s v="FLORIDA"/>
    <n v="9860"/>
    <s v="Truck"/>
    <n v="116"/>
    <m/>
    <n v="2025"/>
    <s v="N/A"/>
    <s v="D (domestic)"/>
    <m/>
  </r>
  <r>
    <s v="Watermelons"/>
    <x v="4"/>
    <s v="No"/>
    <s v="N/A"/>
    <s v="SEEDLESS"/>
    <x v="397"/>
    <s v="IMPORTS THROUGH TAMPA AIRPORT FLORIDA"/>
    <n v="15066"/>
    <s v="Boat"/>
    <m/>
    <m/>
    <n v="2024"/>
    <s v="N/A"/>
    <s v="I (import)"/>
    <m/>
  </r>
  <r>
    <s v="Watermelons"/>
    <x v="1"/>
    <s v="No"/>
    <s v="N/A"/>
    <s v="N/A"/>
    <x v="397"/>
    <s v="MEXICO CROSSINGS THROUGH NOGALES ARIZONA"/>
    <n v="381328"/>
    <s v="Truck"/>
    <m/>
    <m/>
    <n v="2024"/>
    <s v="N/A"/>
    <s v="I (import)"/>
    <m/>
  </r>
  <r>
    <s v="Watermelons"/>
    <x v="1"/>
    <s v="Yes"/>
    <s v="N/A"/>
    <s v="RED FLESH SEEDLESS MINIATURE"/>
    <x v="397"/>
    <s v="MEXICO CROSSINGS THROUGH NOGALES ARIZONA"/>
    <n v="54230"/>
    <s v="Truck"/>
    <m/>
    <m/>
    <n v="2024"/>
    <s v="N/A"/>
    <s v="I (import)"/>
    <m/>
  </r>
  <r>
    <s v="Watermelons"/>
    <x v="1"/>
    <s v="No"/>
    <s v="N/A"/>
    <s v="RED FLESH SEEDLESS MINIATURE"/>
    <x v="397"/>
    <s v="MEXICO CROSSINGS THROUGH NOGALES ARIZONA"/>
    <n v="278846"/>
    <s v="Truck"/>
    <m/>
    <m/>
    <n v="2024"/>
    <s v="N/A"/>
    <s v="I (import)"/>
    <m/>
  </r>
  <r>
    <s v="Watermelons"/>
    <x v="1"/>
    <s v="No"/>
    <s v="N/A"/>
    <s v="SEEDLESS"/>
    <x v="397"/>
    <s v="MEXICO CROSSINGS THROUGH NOGALES ARIZONA"/>
    <n v="1178025"/>
    <s v="Truck"/>
    <m/>
    <m/>
    <n v="2024"/>
    <s v="N/A"/>
    <s v="I (import)"/>
    <m/>
  </r>
  <r>
    <s v="Watermelons"/>
    <x v="1"/>
    <s v="No"/>
    <s v="N/A"/>
    <s v="N/A"/>
    <x v="397"/>
    <s v="MEXICO CROSSINGS THROUGH OTAY MESA CALIFORNIA"/>
    <n v="42293"/>
    <s v="Truck"/>
    <m/>
    <m/>
    <n v="2024"/>
    <s v="N/A"/>
    <s v="I (import)"/>
    <m/>
  </r>
  <r>
    <s v="Watermelons"/>
    <x v="1"/>
    <s v="No"/>
    <s v="N/A"/>
    <s v="SEEDLESS"/>
    <x v="397"/>
    <s v="MEXICO CROSSINGS THROUGH OTAY MESA CALIFORNIA"/>
    <n v="49845"/>
    <s v="Truck"/>
    <m/>
    <m/>
    <n v="2024"/>
    <s v="N/A"/>
    <s v="I (import)"/>
    <m/>
  </r>
  <r>
    <s v="Watermelons"/>
    <x v="3"/>
    <s v="No"/>
    <s v="N/A"/>
    <s v="RED FLESH SEEDLESS MINIATURE"/>
    <x v="397"/>
    <s v="MEXICO CROSSINGS THROUGH PHARR TEXAS"/>
    <n v="94270"/>
    <s v="Truck"/>
    <m/>
    <m/>
    <n v="2024"/>
    <s v="N/A"/>
    <s v="I (import)"/>
    <m/>
  </r>
  <r>
    <s v="Watermelons"/>
    <x v="1"/>
    <s v="No"/>
    <s v="N/A"/>
    <s v="SEEDLESS"/>
    <x v="397"/>
    <s v="MEXICO CROSSINGS THROUGH PHARR TEXAS"/>
    <n v="158400"/>
    <s v="Truck"/>
    <m/>
    <m/>
    <n v="2024"/>
    <s v="N/A"/>
    <s v="I (import)"/>
    <m/>
  </r>
  <r>
    <s v="Watermelons"/>
    <x v="1"/>
    <s v="No"/>
    <s v="N/A"/>
    <s v="N/A"/>
    <x v="397"/>
    <s v="MEXICO CROSSINGS THROUGH PROGRESO TEXAS"/>
    <n v="4214276"/>
    <s v="Truck"/>
    <m/>
    <m/>
    <n v="2024"/>
    <s v="N/A"/>
    <s v="I (import)"/>
    <m/>
  </r>
  <r>
    <s v="Watermelons"/>
    <x v="1"/>
    <s v="No"/>
    <s v="N/A"/>
    <s v="SEEDLESS"/>
    <x v="397"/>
    <s v="MEXICO CROSSINGS THROUGH PROGRESO TEXAS"/>
    <n v="682341"/>
    <s v="Truck"/>
    <m/>
    <m/>
    <n v="2024"/>
    <s v="N/A"/>
    <s v="I (import)"/>
    <m/>
  </r>
  <r>
    <s v="Watermelons"/>
    <x v="1"/>
    <s v="No"/>
    <s v="N/A"/>
    <s v="N/A"/>
    <x v="397"/>
    <s v="MEXICO CROSSINGS THROUGH RIO GRANDE CITY TEXAS"/>
    <n v="494604"/>
    <s v="Truck"/>
    <m/>
    <m/>
    <n v="2024"/>
    <s v="N/A"/>
    <s v="I (import)"/>
    <m/>
  </r>
  <r>
    <s v="Watermelons"/>
    <x v="1"/>
    <s v="No"/>
    <s v="N/A"/>
    <s v="SEEDLESS"/>
    <x v="397"/>
    <s v="MEXICO CROSSINGS THROUGH RIO GRANDE CITY TEXAS"/>
    <n v="809600"/>
    <s v="Truck"/>
    <m/>
    <m/>
    <n v="2024"/>
    <s v="N/A"/>
    <s v="I (import)"/>
    <m/>
  </r>
  <r>
    <s v="Watermelons"/>
    <x v="3"/>
    <s v="No"/>
    <s v="N/A"/>
    <s v="RED FLESH SEEDLESS MINIATURE"/>
    <x v="397"/>
    <s v="IMPORTS THROUGH FREEPORT TEXAS"/>
    <n v="107250"/>
    <s v="Boat"/>
    <m/>
    <m/>
    <n v="2024"/>
    <s v="N/A"/>
    <s v="I (import)"/>
    <m/>
  </r>
  <r>
    <s v="Watermelons"/>
    <x v="3"/>
    <s v="No"/>
    <s v="N/A"/>
    <s v="SEEDLESS"/>
    <x v="397"/>
    <s v="IMPORTS THROUGH FREEPORT TEXAS"/>
    <n v="269467"/>
    <s v="Boat"/>
    <m/>
    <m/>
    <n v="2024"/>
    <s v="N/A"/>
    <s v="I (import)"/>
    <m/>
  </r>
  <r>
    <s v="Watermelons"/>
    <x v="3"/>
    <s v="No"/>
    <s v="N/A"/>
    <s v="SEEDLESS"/>
    <x v="397"/>
    <s v="IMPORTS THROUGH LOS ANGELES-LONG BEACH CALIFORNIA"/>
    <n v="198000"/>
    <s v="Boat"/>
    <m/>
    <m/>
    <n v="2024"/>
    <s v="N/A"/>
    <s v="I (import)"/>
    <m/>
  </r>
  <r>
    <s v="Watermelons"/>
    <x v="7"/>
    <s v="No"/>
    <s v="N/A"/>
    <s v="SEEDLESS"/>
    <x v="397"/>
    <s v="IMPORTS THROUGH LOS ANGELES-LONG BEACH CALIFORNIA"/>
    <n v="87318"/>
    <s v="Boat"/>
    <m/>
    <m/>
    <n v="2024"/>
    <s v="N/A"/>
    <s v="I (import)"/>
    <m/>
  </r>
  <r>
    <s v="Watermelons"/>
    <x v="8"/>
    <s v="No"/>
    <s v="24 inch bins"/>
    <s v="RED FLESH SEEDED TYPE"/>
    <x v="398"/>
    <s v="FLORIDA"/>
    <n v="112000"/>
    <s v="Truck"/>
    <n v="280"/>
    <m/>
    <n v="2025"/>
    <s v="N/A"/>
    <s v="D (domestic)"/>
    <m/>
  </r>
  <r>
    <s v="Watermelons"/>
    <x v="8"/>
    <s v="No"/>
    <s v="24 inch bins"/>
    <s v="RED FLESH SEEDLESS TYPE"/>
    <x v="398"/>
    <s v="FLORIDA"/>
    <n v="2038400"/>
    <s v="Truck"/>
    <n v="5096"/>
    <m/>
    <n v="2025"/>
    <s v="N/A"/>
    <s v="D (domestic)"/>
    <m/>
  </r>
  <r>
    <s v="Watermelons"/>
    <x v="8"/>
    <s v="No"/>
    <s v="cartons"/>
    <s v="RED FLESH SEEDLESS MINIATURE"/>
    <x v="398"/>
    <s v="FLORIDA"/>
    <n v="28900"/>
    <s v="Truck"/>
    <n v="340"/>
    <m/>
    <n v="2025"/>
    <s v="N/A"/>
    <s v="D (domestic)"/>
    <m/>
  </r>
  <r>
    <s v="Watermelons"/>
    <x v="7"/>
    <s v="No"/>
    <s v="N/A"/>
    <s v="SEEDLESS"/>
    <x v="398"/>
    <s v="IMPORTS THROUGH FREEPORT TEXAS"/>
    <n v="383720"/>
    <s v="Boat"/>
    <m/>
    <m/>
    <n v="2024"/>
    <s v="N/A"/>
    <s v="I (import)"/>
    <m/>
  </r>
  <r>
    <s v="Watermelons"/>
    <x v="3"/>
    <s v="No"/>
    <s v="N/A"/>
    <s v="SEEDLESS"/>
    <x v="398"/>
    <s v="IMPORTS THROUGH HOUSTON TEXAS"/>
    <n v="85800"/>
    <s v="Boat"/>
    <m/>
    <m/>
    <n v="2024"/>
    <s v="N/A"/>
    <s v="I (import)"/>
    <m/>
  </r>
  <r>
    <s v="Watermelons"/>
    <x v="1"/>
    <s v="No"/>
    <s v="N/A"/>
    <s v="SEEDLESS"/>
    <x v="398"/>
    <s v="IMPORTS THROUGH PANAMA CITY FLORIDA"/>
    <n v="80047"/>
    <s v="Boat"/>
    <m/>
    <m/>
    <n v="2024"/>
    <s v="N/A"/>
    <s v="I (import)"/>
    <m/>
  </r>
  <r>
    <s v="Watermelons"/>
    <x v="3"/>
    <s v="No"/>
    <s v="N/A"/>
    <s v="N/A"/>
    <x v="398"/>
    <s v="IMPORTS THROUGH PHILADELPHIA-CAMDEN PENNSYLVANIA-NEW JERSEY"/>
    <n v="75288"/>
    <s v="Boat"/>
    <m/>
    <m/>
    <n v="2024"/>
    <s v="N/A"/>
    <s v="I (import)"/>
    <m/>
  </r>
  <r>
    <s v="Watermelons"/>
    <x v="3"/>
    <s v="No"/>
    <s v="N/A"/>
    <s v="N/A"/>
    <x v="398"/>
    <s v="IMPORTS THROUGH PORT CANAVERAL FLORIDA"/>
    <n v="351519"/>
    <s v="Boat"/>
    <m/>
    <m/>
    <n v="2024"/>
    <s v="N/A"/>
    <s v="I (import)"/>
    <m/>
  </r>
  <r>
    <s v="Watermelons"/>
    <x v="4"/>
    <s v="No"/>
    <s v="N/A"/>
    <s v="SEEDLESS"/>
    <x v="398"/>
    <s v="IMPORTS THROUGH TAMPA AIRPORT FLORIDA"/>
    <n v="34857"/>
    <s v="Boat"/>
    <m/>
    <m/>
    <n v="2024"/>
    <s v="N/A"/>
    <s v="I (import)"/>
    <m/>
  </r>
  <r>
    <s v="Watermelons"/>
    <x v="1"/>
    <s v="No"/>
    <s v="N/A"/>
    <s v="N/A"/>
    <x v="398"/>
    <s v="MEXICO CROSSINGS THROUGH NOGALES ARIZONA"/>
    <n v="336237"/>
    <s v="Truck"/>
    <m/>
    <m/>
    <n v="2024"/>
    <s v="N/A"/>
    <s v="I (import)"/>
    <m/>
  </r>
  <r>
    <s v="Watermelons"/>
    <x v="1"/>
    <s v="No"/>
    <s v="N/A"/>
    <s v="RED FLESH SEEDLESS MINIATURE"/>
    <x v="398"/>
    <s v="MEXICO CROSSINGS THROUGH NOGALES ARIZONA"/>
    <n v="833420"/>
    <s v="Truck"/>
    <m/>
    <m/>
    <n v="2024"/>
    <s v="N/A"/>
    <s v="I (import)"/>
    <m/>
  </r>
  <r>
    <s v="Watermelons"/>
    <x v="1"/>
    <s v="No"/>
    <s v="N/A"/>
    <s v="SEEDLESS"/>
    <x v="398"/>
    <s v="MEXICO CROSSINGS THROUGH NOGALES ARIZONA"/>
    <n v="2147537"/>
    <s v="Truck"/>
    <m/>
    <m/>
    <n v="2024"/>
    <s v="N/A"/>
    <s v="I (import)"/>
    <m/>
  </r>
  <r>
    <s v="Watermelons"/>
    <x v="1"/>
    <s v="No"/>
    <s v="N/A"/>
    <s v="N/A"/>
    <x v="398"/>
    <s v="MEXICO CROSSINGS THROUGH OTAY MESA CALIFORNIA"/>
    <n v="165933"/>
    <s v="Truck"/>
    <m/>
    <m/>
    <n v="2024"/>
    <s v="N/A"/>
    <s v="I (import)"/>
    <m/>
  </r>
  <r>
    <s v="Watermelons"/>
    <x v="1"/>
    <s v="No"/>
    <s v="N/A"/>
    <s v="SEEDLESS"/>
    <x v="398"/>
    <s v="MEXICO CROSSINGS THROUGH OTAY MESA CALIFORNIA"/>
    <n v="139955"/>
    <s v="Truck"/>
    <m/>
    <m/>
    <n v="2024"/>
    <s v="N/A"/>
    <s v="I (import)"/>
    <m/>
  </r>
  <r>
    <s v="Watermelons"/>
    <x v="3"/>
    <s v="No"/>
    <s v="N/A"/>
    <s v="RED FLESH SEEDLESS MINIATURE"/>
    <x v="398"/>
    <s v="MEXICO CROSSINGS THROUGH PHARR TEXAS"/>
    <n v="235675"/>
    <s v="Truck"/>
    <m/>
    <m/>
    <n v="2024"/>
    <s v="N/A"/>
    <s v="I (import)"/>
    <m/>
  </r>
  <r>
    <s v="Watermelons"/>
    <x v="1"/>
    <s v="No"/>
    <s v="N/A"/>
    <s v="N/A"/>
    <x v="398"/>
    <s v="MEXICO CROSSINGS THROUGH PHARR TEXAS"/>
    <n v="100800"/>
    <s v="Truck"/>
    <m/>
    <m/>
    <n v="2024"/>
    <s v="N/A"/>
    <s v="I (import)"/>
    <m/>
  </r>
  <r>
    <s v="Watermelons"/>
    <x v="1"/>
    <s v="No"/>
    <s v="N/A"/>
    <s v="N/A"/>
    <x v="398"/>
    <s v="MEXICO CROSSINGS THROUGH PROGRESO TEXAS"/>
    <n v="579260"/>
    <s v="Truck"/>
    <m/>
    <m/>
    <n v="2024"/>
    <s v="N/A"/>
    <s v="I (import)"/>
    <m/>
  </r>
  <r>
    <s v="Watermelons"/>
    <x v="1"/>
    <s v="No"/>
    <s v="N/A"/>
    <s v="SEEDLESS"/>
    <x v="398"/>
    <s v="MEXICO CROSSINGS THROUGH PROGRESO TEXAS"/>
    <n v="309485"/>
    <s v="Truck"/>
    <m/>
    <m/>
    <n v="2024"/>
    <s v="N/A"/>
    <s v="I (import)"/>
    <m/>
  </r>
  <r>
    <s v="Watermelons"/>
    <x v="8"/>
    <s v="No"/>
    <s v="24 inch bins"/>
    <s v="RED FLESH SEEDED TYPE"/>
    <x v="399"/>
    <s v="FLORIDA"/>
    <n v="44800"/>
    <s v="Truck"/>
    <n v="112"/>
    <m/>
    <n v="2025"/>
    <s v="N/A"/>
    <s v="D (domestic)"/>
    <m/>
  </r>
  <r>
    <s v="Watermelons"/>
    <x v="8"/>
    <s v="No"/>
    <s v="cartons"/>
    <s v="RED FLESH SEEDLESS MINIATURE"/>
    <x v="399"/>
    <s v="FLORIDA"/>
    <n v="28900"/>
    <s v="Truck"/>
    <n v="340"/>
    <m/>
    <n v="2025"/>
    <s v="N/A"/>
    <s v="D (domestic)"/>
    <m/>
  </r>
  <r>
    <s v="Watermelons"/>
    <x v="8"/>
    <s v="No"/>
    <s v="24 inch bins"/>
    <s v="RED FLESH SEEDLESS TYPE"/>
    <x v="399"/>
    <s v="FLORIDA"/>
    <n v="492800"/>
    <s v="Truck"/>
    <n v="1232"/>
    <m/>
    <n v="2025"/>
    <s v="N/A"/>
    <s v="D (domestic)"/>
    <m/>
  </r>
  <r>
    <s v="Watermelons"/>
    <x v="8"/>
    <s v="No"/>
    <s v="cartons"/>
    <s v="RED FLESH SEEDLESS MINIATURE"/>
    <x v="400"/>
    <s v="FLORIDA"/>
    <n v="7225"/>
    <s v="Truck"/>
    <n v="85"/>
    <m/>
    <n v="2025"/>
    <s v="N/A"/>
    <s v="D (domestic)"/>
    <m/>
  </r>
  <r>
    <s v="Watermelons"/>
    <x v="8"/>
    <s v="No"/>
    <s v="24 inch bins"/>
    <s v="RED FLESH SEEDED TYPE"/>
    <x v="400"/>
    <s v="FLORIDA"/>
    <n v="89600"/>
    <s v="Truck"/>
    <n v="224"/>
    <m/>
    <n v="2025"/>
    <s v="N/A"/>
    <s v="D (domestic)"/>
    <m/>
  </r>
  <r>
    <s v="Watermelons"/>
    <x v="6"/>
    <s v="No"/>
    <s v="N/A"/>
    <s v="N/A"/>
    <x v="400"/>
    <s v="IMPORTS THROUGH SOUTH FLORIDA/TAMPA"/>
    <n v="19532"/>
    <s v="Boat"/>
    <m/>
    <m/>
    <n v="2024"/>
    <s v="N/A"/>
    <s v="I (import)"/>
    <m/>
  </r>
  <r>
    <s v="Watermelons"/>
    <x v="8"/>
    <s v="No"/>
    <s v="24 inch bins"/>
    <s v="RED FLESH SEEDLESS TYPE"/>
    <x v="400"/>
    <s v="FLORIDA"/>
    <n v="694400"/>
    <s v="Truck"/>
    <n v="1736"/>
    <m/>
    <n v="2025"/>
    <s v="N/A"/>
    <s v="D (domestic)"/>
    <m/>
  </r>
  <r>
    <s v="Watermelons"/>
    <x v="4"/>
    <s v="No"/>
    <s v="N/A"/>
    <s v="SEEDLESS"/>
    <x v="401"/>
    <s v="IMPORTS THROUGH PORT CANAVERAL FLORIDA"/>
    <n v="1859110"/>
    <s v="Boat"/>
    <m/>
    <m/>
    <n v="2024"/>
    <s v="N/A"/>
    <s v="I (import)"/>
    <m/>
  </r>
  <r>
    <s v="Watermelons"/>
    <x v="8"/>
    <s v="No"/>
    <s v="24 inch bins"/>
    <s v="RED FLESH SEEDED TYPE"/>
    <x v="401"/>
    <s v="FLORIDA"/>
    <n v="89600"/>
    <s v="Truck"/>
    <n v="224"/>
    <m/>
    <n v="2025"/>
    <s v="N/A"/>
    <s v="D (domestic)"/>
    <m/>
  </r>
  <r>
    <s v="Watermelons"/>
    <x v="0"/>
    <s v="No"/>
    <s v="N/A"/>
    <s v="N/A"/>
    <x v="401"/>
    <s v="IMPORTS THROUGH SAN JUAN PUERTO RICO"/>
    <n v="3784"/>
    <s v="Boat"/>
    <m/>
    <m/>
    <n v="2024"/>
    <s v="N/A"/>
    <s v="I (import)"/>
    <m/>
  </r>
  <r>
    <s v="Watermelons"/>
    <x v="8"/>
    <s v="No"/>
    <s v="24 inch bins"/>
    <s v="RED FLESH SEEDLESS TYPE"/>
    <x v="401"/>
    <s v="FLORIDA"/>
    <n v="806400"/>
    <s v="Truck"/>
    <n v="2016"/>
    <m/>
    <n v="2025"/>
    <s v="N/A"/>
    <s v="D (domestic)"/>
    <m/>
  </r>
  <r>
    <s v="Watermelons"/>
    <x v="3"/>
    <s v="No"/>
    <s v="N/A"/>
    <s v="SEEDLESS"/>
    <x v="401"/>
    <s v="IMPORTS THROUGH SOUTH FLORIDA/TAMPA"/>
    <n v="42900"/>
    <s v="Boat"/>
    <m/>
    <m/>
    <n v="2024"/>
    <s v="N/A"/>
    <s v="I (import)"/>
    <m/>
  </r>
  <r>
    <s v="Watermelons"/>
    <x v="1"/>
    <s v="No"/>
    <s v="N/A"/>
    <s v="SEEDLESS"/>
    <x v="401"/>
    <s v="IMPORTS THROUGH SOUTH FLORIDA/TAMPA"/>
    <n v="129745"/>
    <s v="Boat"/>
    <m/>
    <m/>
    <n v="2024"/>
    <s v="N/A"/>
    <s v="I (import)"/>
    <m/>
  </r>
  <r>
    <s v="Watermelons"/>
    <x v="7"/>
    <s v="No"/>
    <s v="N/A"/>
    <s v="SEEDLESS"/>
    <x v="401"/>
    <s v="IMPORTS THROUGH SOUTH FLORIDA/TAMPA"/>
    <n v="86240"/>
    <s v="Boat"/>
    <m/>
    <m/>
    <n v="2024"/>
    <s v="N/A"/>
    <s v="I (import)"/>
    <m/>
  </r>
  <r>
    <s v="Watermelons"/>
    <x v="3"/>
    <s v="No"/>
    <s v="N/A"/>
    <s v="SEEDLESS"/>
    <x v="401"/>
    <s v="IMPORTS THROUGH LOS ANGELES-LONG BEACH CALIFORNIA"/>
    <n v="132000"/>
    <s v="Boat"/>
    <m/>
    <m/>
    <n v="2024"/>
    <s v="N/A"/>
    <s v="I (import)"/>
    <m/>
  </r>
  <r>
    <s v="Watermelons"/>
    <x v="7"/>
    <s v="No"/>
    <s v="N/A"/>
    <s v="SEEDLESS"/>
    <x v="401"/>
    <s v="IMPORTS THROUGH LOS ANGELES-LONG BEACH CALIFORNIA"/>
    <n v="120344"/>
    <s v="Boat"/>
    <m/>
    <m/>
    <n v="2024"/>
    <s v="N/A"/>
    <s v="I (import)"/>
    <m/>
  </r>
  <r>
    <s v="Watermelons"/>
    <x v="1"/>
    <s v="No"/>
    <s v="N/A"/>
    <s v="SEEDLESS"/>
    <x v="401"/>
    <s v="IMPORTS THROUGH PANAMA CITY FLORIDA"/>
    <n v="42240"/>
    <s v="Boat"/>
    <m/>
    <m/>
    <n v="2024"/>
    <s v="N/A"/>
    <s v="I (import)"/>
    <m/>
  </r>
  <r>
    <s v="Watermelons"/>
    <x v="3"/>
    <s v="No"/>
    <s v="N/A"/>
    <s v="N/A"/>
    <x v="401"/>
    <s v="IMPORTS THROUGH PHILADELPHIA-CAMDEN PENNSYLVANIA-NEW JERSEY"/>
    <n v="37066"/>
    <s v="Boat"/>
    <m/>
    <m/>
    <n v="2024"/>
    <s v="N/A"/>
    <s v="I (import)"/>
    <m/>
  </r>
  <r>
    <s v="Watermelons"/>
    <x v="3"/>
    <s v="No"/>
    <s v="N/A"/>
    <s v="RED FLESH SEEDLESS MINIATURE"/>
    <x v="401"/>
    <s v="IMPORTS THROUGH PHILADELPHIA-CAMDEN PENNSYLVANIA-NEW JERSEY"/>
    <n v="750750"/>
    <s v="Boat"/>
    <m/>
    <m/>
    <n v="2024"/>
    <s v="N/A"/>
    <s v="I (import)"/>
    <m/>
  </r>
  <r>
    <s v="Watermelons"/>
    <x v="3"/>
    <s v="No"/>
    <s v="N/A"/>
    <s v="SEEDLESS"/>
    <x v="401"/>
    <s v="IMPORTS THROUGH PHILADELPHIA-CAMDEN PENNSYLVANIA-NEW JERSEY"/>
    <n v="786500"/>
    <s v="Boat"/>
    <m/>
    <m/>
    <n v="2024"/>
    <s v="N/A"/>
    <s v="I (import)"/>
    <m/>
  </r>
  <r>
    <s v="Watermelons"/>
    <x v="4"/>
    <s v="No"/>
    <s v="N/A"/>
    <s v="RED FLESH SEEDLESS MINIATURE"/>
    <x v="401"/>
    <s v="IMPORTS THROUGH PHILADELPHIA-CAMDEN PENNSYLVANIA-NEW JERSEY"/>
    <n v="178750"/>
    <s v="Boat"/>
    <m/>
    <m/>
    <n v="2024"/>
    <s v="N/A"/>
    <s v="I (import)"/>
    <m/>
  </r>
  <r>
    <s v="Watermelons"/>
    <x v="4"/>
    <s v="No"/>
    <s v="N/A"/>
    <s v="SEEDLESS"/>
    <x v="401"/>
    <s v="IMPORTS THROUGH PHILADELPHIA-CAMDEN PENNSYLVANIA-NEW JERSEY"/>
    <n v="500500"/>
    <s v="Boat"/>
    <m/>
    <m/>
    <n v="2024"/>
    <s v="N/A"/>
    <s v="I (import)"/>
    <m/>
  </r>
  <r>
    <s v="Watermelons"/>
    <x v="3"/>
    <s v="No"/>
    <s v="N/A"/>
    <s v="N/A"/>
    <x v="401"/>
    <s v="IMPORTS THROUGH PORT CANAVERAL FLORIDA"/>
    <n v="87080"/>
    <s v="Boat"/>
    <m/>
    <m/>
    <n v="2024"/>
    <s v="N/A"/>
    <s v="I (import)"/>
    <m/>
  </r>
  <r>
    <s v="Watermelons"/>
    <x v="3"/>
    <s v="No"/>
    <s v="N/A"/>
    <s v="RED FLESH SEEDLESS MINIATURE"/>
    <x v="401"/>
    <s v="IMPORTS THROUGH PORT CANAVERAL FLORIDA"/>
    <n v="1107040"/>
    <s v="Boat"/>
    <m/>
    <m/>
    <n v="2024"/>
    <s v="N/A"/>
    <s v="I (import)"/>
    <m/>
  </r>
  <r>
    <s v="Watermelons"/>
    <x v="3"/>
    <s v="No"/>
    <s v="N/A"/>
    <s v="SEEDLESS"/>
    <x v="401"/>
    <s v="IMPORTS THROUGH PORT CANAVERAL FLORIDA"/>
    <n v="2256496"/>
    <s v="Boat"/>
    <m/>
    <m/>
    <n v="2024"/>
    <s v="N/A"/>
    <s v="I (import)"/>
    <m/>
  </r>
  <r>
    <s v="Watermelons"/>
    <x v="4"/>
    <s v="No"/>
    <s v="N/A"/>
    <s v="RED FLESH SEEDLESS MINIATURE"/>
    <x v="401"/>
    <s v="IMPORTS THROUGH PORT CANAVERAL FLORIDA"/>
    <n v="1432640"/>
    <s v="Boat"/>
    <m/>
    <m/>
    <n v="2024"/>
    <s v="N/A"/>
    <s v="I (import)"/>
    <m/>
  </r>
  <r>
    <s v="Watermelons"/>
    <x v="1"/>
    <s v="No"/>
    <s v="N/A"/>
    <s v="SEEDLESS"/>
    <x v="401"/>
    <s v="MEXICO CROSSINGS THROUGH OTAY MESA CALIFORNIA"/>
    <n v="2"/>
    <s v="Truck"/>
    <m/>
    <m/>
    <n v="2024"/>
    <s v="N/A"/>
    <s v="I (import)"/>
    <m/>
  </r>
  <r>
    <s v="Watermelons"/>
    <x v="1"/>
    <s v="No"/>
    <s v="N/A"/>
    <s v="N/A"/>
    <x v="401"/>
    <s v="MEXICO CROSSINGS THROUGH PROGRESO TEXAS"/>
    <n v="387838"/>
    <s v="Truck"/>
    <m/>
    <m/>
    <n v="2024"/>
    <s v="N/A"/>
    <s v="I (import)"/>
    <m/>
  </r>
  <r>
    <s v="Watermelons"/>
    <x v="1"/>
    <s v="No"/>
    <s v="N/A"/>
    <s v="SEEDLESS"/>
    <x v="401"/>
    <s v="MEXICO CROSSINGS THROUGH NOGALES ARIZONA"/>
    <n v="1365595"/>
    <s v="Truck"/>
    <m/>
    <m/>
    <n v="2024"/>
    <s v="N/A"/>
    <s v="I (import)"/>
    <m/>
  </r>
  <r>
    <s v="Watermelons"/>
    <x v="1"/>
    <s v="No"/>
    <s v="N/A"/>
    <s v="N/A"/>
    <x v="401"/>
    <s v="MEXICO CROSSINGS THROUGH OTAY MESA CALIFORNIA"/>
    <n v="7159"/>
    <s v="Truck"/>
    <m/>
    <m/>
    <n v="2024"/>
    <s v="N/A"/>
    <s v="I (import)"/>
    <m/>
  </r>
  <r>
    <s v="Watermelons"/>
    <x v="1"/>
    <s v="No"/>
    <s v="N/A"/>
    <s v="N/A"/>
    <x v="401"/>
    <s v="MEXICO CROSSINGS THROUGH NOGALES ARIZONA"/>
    <n v="218390"/>
    <s v="Truck"/>
    <m/>
    <m/>
    <n v="2024"/>
    <s v="N/A"/>
    <s v="I (import)"/>
    <m/>
  </r>
  <r>
    <s v="Watermelons"/>
    <x v="1"/>
    <s v="Yes"/>
    <s v="N/A"/>
    <s v="RED FLESH SEEDLESS MINIATURE"/>
    <x v="401"/>
    <s v="MEXICO CROSSINGS THROUGH NOGALES ARIZONA"/>
    <n v="38260"/>
    <s v="Truck"/>
    <m/>
    <m/>
    <n v="2024"/>
    <s v="N/A"/>
    <s v="I (import)"/>
    <m/>
  </r>
  <r>
    <s v="Watermelons"/>
    <x v="1"/>
    <s v="No"/>
    <s v="N/A"/>
    <s v="RED FLESH SEEDLESS MINIATURE"/>
    <x v="401"/>
    <s v="MEXICO CROSSINGS THROUGH NOGALES ARIZONA"/>
    <n v="769292"/>
    <s v="Truck"/>
    <m/>
    <m/>
    <n v="2024"/>
    <s v="N/A"/>
    <s v="I (import)"/>
    <m/>
  </r>
  <r>
    <s v="Watermelons"/>
    <x v="8"/>
    <s v="No"/>
    <s v="cartons"/>
    <s v="RED FLESH SEEDLESS MINIATURE"/>
    <x v="401"/>
    <s v="FLORIDA"/>
    <n v="14790"/>
    <s v="Truck"/>
    <n v="174"/>
    <m/>
    <n v="2025"/>
    <s v="N/A"/>
    <s v="D (domestic)"/>
    <m/>
  </r>
  <r>
    <s v="Watermelons"/>
    <x v="1"/>
    <s v="No"/>
    <s v="N/A"/>
    <s v="N/A"/>
    <x v="402"/>
    <s v="MEXICO CROSSINGS THROUGH NOGALES ARIZONA"/>
    <n v="2054333"/>
    <s v="Truck"/>
    <m/>
    <m/>
    <n v="2024"/>
    <s v="N/A"/>
    <s v="I (import)"/>
    <m/>
  </r>
  <r>
    <s v="Watermelons"/>
    <x v="8"/>
    <s v="No"/>
    <s v="24 inch bins"/>
    <s v="RED FLESH SEEDED TYPE"/>
    <x v="402"/>
    <s v="FLORIDA"/>
    <n v="89600"/>
    <s v="Truck"/>
    <n v="223"/>
    <m/>
    <n v="2025"/>
    <s v="N/A"/>
    <s v="D (domestic)"/>
    <m/>
  </r>
  <r>
    <s v="Watermelons"/>
    <x v="1"/>
    <s v="Yes"/>
    <s v="N/A"/>
    <s v="RED FLESH SEEDLESS MINIATURE"/>
    <x v="402"/>
    <s v="MEXICO CROSSINGS THROUGH NOGALES ARIZONA"/>
    <n v="37400"/>
    <s v="Truck"/>
    <m/>
    <m/>
    <n v="2024"/>
    <s v="N/A"/>
    <s v="I (import)"/>
    <m/>
  </r>
  <r>
    <s v="Watermelons"/>
    <x v="8"/>
    <s v="No"/>
    <s v="24 inch bins"/>
    <s v="RED FLESH SEEDLESS TYPE"/>
    <x v="402"/>
    <s v="FLORIDA"/>
    <n v="58000"/>
    <s v="Truck"/>
    <n v="145"/>
    <m/>
    <n v="2025"/>
    <s v="N/A"/>
    <s v="D (domestic)"/>
    <m/>
  </r>
  <r>
    <s v="Watermelons"/>
    <x v="1"/>
    <s v="No"/>
    <s v="N/A"/>
    <s v="RED FLESH SEEDLESS MINIATURE"/>
    <x v="402"/>
    <s v="MEXICO CROSSINGS THROUGH NOGALES ARIZONA"/>
    <n v="925542"/>
    <s v="Truck"/>
    <m/>
    <m/>
    <n v="2024"/>
    <s v="N/A"/>
    <s v="I (import)"/>
    <m/>
  </r>
  <r>
    <s v="Watermelons"/>
    <x v="1"/>
    <s v="No"/>
    <s v="N/A"/>
    <s v="SEEDLESS"/>
    <x v="402"/>
    <s v="MEXICO CROSSINGS THROUGH NOGALES ARIZONA"/>
    <n v="1770142"/>
    <s v="Truck"/>
    <m/>
    <m/>
    <n v="2024"/>
    <s v="N/A"/>
    <s v="I (import)"/>
    <m/>
  </r>
  <r>
    <s v="Watermelons"/>
    <x v="1"/>
    <s v="No"/>
    <s v="N/A"/>
    <s v="N/A"/>
    <x v="402"/>
    <s v="MEXICO CROSSINGS THROUGH OTAY MESA CALIFORNIA"/>
    <n v="205746"/>
    <s v="Truck"/>
    <m/>
    <m/>
    <n v="2024"/>
    <s v="N/A"/>
    <s v="I (import)"/>
    <m/>
  </r>
  <r>
    <s v="Watermelons"/>
    <x v="1"/>
    <s v="No"/>
    <s v="N/A"/>
    <s v="SEEDLESS"/>
    <x v="402"/>
    <s v="MEXICO CROSSINGS THROUGH OTAY MESA CALIFORNIA"/>
    <n v="58014"/>
    <s v="Truck"/>
    <m/>
    <m/>
    <n v="2024"/>
    <s v="N/A"/>
    <s v="I (import)"/>
    <m/>
  </r>
  <r>
    <s v="Watermelons"/>
    <x v="1"/>
    <s v="No"/>
    <s v="N/A"/>
    <s v="N/A"/>
    <x v="402"/>
    <s v="MEXICO CROSSINGS THROUGH PHARR TEXAS"/>
    <n v="105380"/>
    <s v="Truck"/>
    <m/>
    <m/>
    <n v="2024"/>
    <s v="N/A"/>
    <s v="I (import)"/>
    <m/>
  </r>
  <r>
    <s v="Watermelons"/>
    <x v="1"/>
    <s v="No"/>
    <s v="N/A"/>
    <s v="N/A"/>
    <x v="402"/>
    <s v="MEXICO CROSSINGS THROUGH PROGRESO TEXAS"/>
    <n v="1166660"/>
    <s v="Truck"/>
    <m/>
    <m/>
    <n v="2024"/>
    <s v="N/A"/>
    <s v="I (import)"/>
    <m/>
  </r>
  <r>
    <s v="Watermelons"/>
    <x v="1"/>
    <s v="No"/>
    <s v="N/A"/>
    <s v="SEEDLESS"/>
    <x v="402"/>
    <s v="MEXICO CROSSINGS THROUGH PROGRESO TEXAS"/>
    <n v="74338"/>
    <s v="Truck"/>
    <m/>
    <m/>
    <n v="2024"/>
    <s v="N/A"/>
    <s v="I (import)"/>
    <m/>
  </r>
  <r>
    <s v="Watermelons"/>
    <x v="3"/>
    <s v="No"/>
    <s v="N/A"/>
    <s v="SEEDLESS"/>
    <x v="402"/>
    <s v="IMPORTS THROUGH FREEPORT TEXAS"/>
    <n v="221206"/>
    <s v="Boat"/>
    <m/>
    <m/>
    <n v="2024"/>
    <s v="N/A"/>
    <s v="I (import)"/>
    <m/>
  </r>
  <r>
    <s v="Watermelons"/>
    <x v="3"/>
    <s v="No"/>
    <s v="N/A"/>
    <s v="SEEDLESS"/>
    <x v="402"/>
    <s v="IMPORTS THROUGH HOUSTON TEXAS"/>
    <n v="42900"/>
    <s v="Boat"/>
    <m/>
    <m/>
    <n v="2024"/>
    <s v="N/A"/>
    <s v="I (import)"/>
    <m/>
  </r>
  <r>
    <s v="Watermelons"/>
    <x v="3"/>
    <s v="No"/>
    <s v="N/A"/>
    <s v="RED FLESH SEEDLESS MINIATURE"/>
    <x v="402"/>
    <s v="IMPORTS THROUGH LOS ANGELES-LONG BEACH CALIFORNIA"/>
    <n v="143000"/>
    <s v="Boat"/>
    <m/>
    <m/>
    <n v="2024"/>
    <s v="N/A"/>
    <s v="I (import)"/>
    <m/>
  </r>
  <r>
    <s v="Watermelons"/>
    <x v="1"/>
    <s v="No"/>
    <s v="N/A"/>
    <s v="SEEDLESS"/>
    <x v="402"/>
    <s v="IMPORTS THROUGH PANAMA CITY FLORIDA"/>
    <n v="116890"/>
    <s v="Boat"/>
    <m/>
    <m/>
    <n v="2024"/>
    <s v="N/A"/>
    <s v="I (import)"/>
    <m/>
  </r>
  <r>
    <s v="Watermelons"/>
    <x v="3"/>
    <s v="No"/>
    <s v="N/A"/>
    <s v="N/A"/>
    <x v="402"/>
    <s v="IMPORTS THROUGH PORT CANAVERAL FLORIDA"/>
    <n v="280892"/>
    <s v="Boat"/>
    <m/>
    <m/>
    <n v="2024"/>
    <s v="N/A"/>
    <s v="I (import)"/>
    <m/>
  </r>
  <r>
    <s v="Watermelons"/>
    <x v="3"/>
    <s v="No"/>
    <s v="N/A"/>
    <s v="SEEDLESS"/>
    <x v="402"/>
    <s v="IMPORTS THROUGH PORT CANAVERAL FLORIDA"/>
    <n v="79200"/>
    <s v="Boat"/>
    <m/>
    <m/>
    <n v="2024"/>
    <s v="N/A"/>
    <s v="I (import)"/>
    <m/>
  </r>
  <r>
    <s v="Watermelons"/>
    <x v="0"/>
    <s v="No"/>
    <s v="N/A"/>
    <s v="N/A"/>
    <x v="402"/>
    <s v="IMPORTS THROUGH SAN JUAN PUERTO RICO"/>
    <n v="12674"/>
    <s v="Boat"/>
    <m/>
    <m/>
    <n v="2024"/>
    <s v="N/A"/>
    <s v="I (import)"/>
    <m/>
  </r>
  <r>
    <s v="Watermelons"/>
    <x v="3"/>
    <s v="No"/>
    <s v="N/A"/>
    <s v="N/A"/>
    <x v="402"/>
    <s v="IMPORTS THROUGH SOUTH FLORIDA/TAMPA"/>
    <n v="377135"/>
    <s v="Boat"/>
    <m/>
    <m/>
    <n v="2024"/>
    <s v="N/A"/>
    <s v="I (import)"/>
    <m/>
  </r>
  <r>
    <s v="Watermelons"/>
    <x v="3"/>
    <s v="No"/>
    <s v="N/A"/>
    <s v="SEEDLESS"/>
    <x v="402"/>
    <s v="IMPORTS THROUGH SOUTH FLORIDA/TAMPA"/>
    <n v="2619265"/>
    <s v="Boat"/>
    <m/>
    <m/>
    <n v="2024"/>
    <s v="N/A"/>
    <s v="I (import)"/>
    <m/>
  </r>
  <r>
    <s v="Watermelons"/>
    <x v="3"/>
    <s v="No"/>
    <s v="N/A"/>
    <s v="SEEDLESS"/>
    <x v="402"/>
    <s v="IMPORTS THROUGH WILMINGTON DELAWARE"/>
    <n v="660000"/>
    <s v="Boat"/>
    <m/>
    <m/>
    <n v="2024"/>
    <s v="N/A"/>
    <s v="I (import)"/>
    <m/>
  </r>
  <r>
    <s v="Watermelons"/>
    <x v="7"/>
    <s v="No"/>
    <s v="N/A"/>
    <s v="SEEDLESS"/>
    <x v="402"/>
    <s v="IMPORTS THROUGH TAMPA AIRPORT FLORIDA"/>
    <n v="356754"/>
    <s v="Boat"/>
    <m/>
    <m/>
    <n v="2024"/>
    <s v="N/A"/>
    <s v="I (import)"/>
    <m/>
  </r>
  <r>
    <s v="Watermelons"/>
    <x v="8"/>
    <s v="No"/>
    <s v="24 inch bins"/>
    <s v="RED FLESH SEEDED TYPE"/>
    <x v="403"/>
    <s v="FLORIDA"/>
    <n v="89600"/>
    <s v="Truck"/>
    <n v="224"/>
    <m/>
    <n v="2025"/>
    <s v="N/A"/>
    <s v="D (domestic)"/>
    <m/>
  </r>
  <r>
    <s v="Watermelons"/>
    <x v="1"/>
    <s v="No"/>
    <s v="N/A"/>
    <s v="N/A"/>
    <x v="403"/>
    <s v="MEXICO CROSSINGS THROUGH NOGALES ARIZONA"/>
    <n v="1454959"/>
    <s v="Truck"/>
    <m/>
    <m/>
    <n v="2024"/>
    <s v="N/A"/>
    <s v="I (import)"/>
    <m/>
  </r>
  <r>
    <s v="Watermelons"/>
    <x v="8"/>
    <s v="No"/>
    <s v="24 inch bins"/>
    <s v="RED FLESH SEEDLESS TYPE"/>
    <x v="403"/>
    <s v="FLORIDA"/>
    <n v="58000"/>
    <s v="Truck"/>
    <n v="145"/>
    <m/>
    <n v="2025"/>
    <s v="N/A"/>
    <s v="D (domestic)"/>
    <m/>
  </r>
  <r>
    <s v="Watermelons"/>
    <x v="1"/>
    <s v="No"/>
    <s v="N/A"/>
    <s v="RED FLESH SEEDLESS MINIATURE"/>
    <x v="403"/>
    <s v="MEXICO CROSSINGS THROUGH NOGALES ARIZONA"/>
    <n v="904285"/>
    <s v="Truck"/>
    <m/>
    <m/>
    <n v="2024"/>
    <s v="N/A"/>
    <s v="I (import)"/>
    <m/>
  </r>
  <r>
    <s v="Watermelons"/>
    <x v="1"/>
    <s v="No"/>
    <s v="N/A"/>
    <s v="SEEDLESS"/>
    <x v="403"/>
    <s v="MEXICO CROSSINGS THROUGH NOGALES ARIZONA"/>
    <n v="3073387"/>
    <s v="Truck"/>
    <m/>
    <m/>
    <n v="2024"/>
    <s v="N/A"/>
    <s v="I (import)"/>
    <m/>
  </r>
  <r>
    <s v="Watermelons"/>
    <x v="1"/>
    <s v="No"/>
    <s v="N/A"/>
    <s v="N/A"/>
    <x v="403"/>
    <s v="MEXICO CROSSINGS THROUGH OTAY MESA CALIFORNIA"/>
    <n v="128084"/>
    <s v="Truck"/>
    <m/>
    <m/>
    <n v="2024"/>
    <s v="N/A"/>
    <s v="I (import)"/>
    <m/>
  </r>
  <r>
    <s v="Watermelons"/>
    <x v="1"/>
    <s v="No"/>
    <s v="N/A"/>
    <s v="SEEDLESS"/>
    <x v="403"/>
    <s v="MEXICO CROSSINGS THROUGH OTAY MESA CALIFORNIA"/>
    <n v="165620"/>
    <s v="Truck"/>
    <m/>
    <m/>
    <n v="2024"/>
    <s v="N/A"/>
    <s v="I (import)"/>
    <m/>
  </r>
  <r>
    <s v="Watermelons"/>
    <x v="1"/>
    <s v="No"/>
    <s v="N/A"/>
    <s v="SEEDLESS"/>
    <x v="403"/>
    <s v="MEXICO CROSSINGS THROUGH PHARR TEXAS"/>
    <n v="40663"/>
    <s v="Truck"/>
    <m/>
    <m/>
    <n v="2024"/>
    <s v="N/A"/>
    <s v="I (import)"/>
    <m/>
  </r>
  <r>
    <s v="Watermelons"/>
    <x v="1"/>
    <s v="No"/>
    <s v="N/A"/>
    <s v="N/A"/>
    <x v="403"/>
    <s v="MEXICO CROSSINGS THROUGH PROGRESO TEXAS"/>
    <n v="2399241"/>
    <s v="Truck"/>
    <m/>
    <m/>
    <n v="2024"/>
    <s v="N/A"/>
    <s v="I (import)"/>
    <m/>
  </r>
  <r>
    <s v="Watermelons"/>
    <x v="1"/>
    <s v="No"/>
    <s v="N/A"/>
    <s v="SEEDLESS"/>
    <x v="403"/>
    <s v="MEXICO CROSSINGS THROUGH PROGRESO TEXAS"/>
    <n v="2921127"/>
    <s v="Truck"/>
    <m/>
    <m/>
    <n v="2024"/>
    <s v="N/A"/>
    <s v="I (import)"/>
    <m/>
  </r>
  <r>
    <s v="Watermelons"/>
    <x v="1"/>
    <s v="No"/>
    <s v="N/A"/>
    <s v="SEEDLESS"/>
    <x v="403"/>
    <s v="MEXICO CROSSINGS THROUGH RIO GRANDE CITY TEXAS"/>
    <n v="79200"/>
    <s v="Truck"/>
    <m/>
    <m/>
    <n v="2024"/>
    <s v="N/A"/>
    <s v="I (import)"/>
    <m/>
  </r>
  <r>
    <s v="Watermelons"/>
    <x v="1"/>
    <s v="No"/>
    <s v="N/A"/>
    <s v="N/A"/>
    <x v="403"/>
    <s v="MEXICO CROSSINGS THROUGH SANTA TERESA NEW MEXICO"/>
    <n v="99792"/>
    <s v="Truck"/>
    <m/>
    <m/>
    <n v="2024"/>
    <s v="N/A"/>
    <s v="I (import)"/>
    <m/>
  </r>
  <r>
    <s v="Watermelons"/>
    <x v="7"/>
    <s v="No"/>
    <s v="N/A"/>
    <s v="SEEDLESS"/>
    <x v="403"/>
    <s v="IMPORTS THROUGH FREEPORT TEXAS"/>
    <n v="322863"/>
    <s v="Boat"/>
    <m/>
    <m/>
    <n v="2024"/>
    <s v="N/A"/>
    <s v="I (import)"/>
    <m/>
  </r>
  <r>
    <s v="Watermelons"/>
    <x v="3"/>
    <s v="No"/>
    <s v="N/A"/>
    <s v="RED FLESH SEEDLESS MINIATURE"/>
    <x v="403"/>
    <s v="IMPORTS THROUGH LOS ANGELES-LONG BEACH CALIFORNIA"/>
    <n v="250250"/>
    <s v="Boat"/>
    <m/>
    <m/>
    <n v="2024"/>
    <s v="N/A"/>
    <s v="I (import)"/>
    <m/>
  </r>
  <r>
    <s v="Watermelons"/>
    <x v="1"/>
    <s v="No"/>
    <s v="N/A"/>
    <s v="SEEDLESS"/>
    <x v="403"/>
    <s v="IMPORTS THROUGH PANAMA CITY FLORIDA"/>
    <n v="243034"/>
    <s v="Boat"/>
    <m/>
    <m/>
    <n v="2024"/>
    <s v="N/A"/>
    <s v="I (import)"/>
    <m/>
  </r>
  <r>
    <s v="Watermelons"/>
    <x v="3"/>
    <s v="No"/>
    <s v="N/A"/>
    <s v="N/A"/>
    <x v="403"/>
    <s v="IMPORTS THROUGH PHILADELPHIA-CAMDEN PENNSYLVANIA-NEW JERSEY"/>
    <n v="487648"/>
    <s v="Boat"/>
    <m/>
    <m/>
    <n v="2024"/>
    <s v="N/A"/>
    <s v="I (import)"/>
    <m/>
  </r>
  <r>
    <s v="Watermelons"/>
    <x v="3"/>
    <s v="No"/>
    <s v="N/A"/>
    <s v="SEEDLESS"/>
    <x v="403"/>
    <s v="IMPORTS THROUGH PHILADELPHIA-CAMDEN PENNSYLVANIA-NEW JERSEY"/>
    <n v="133804"/>
    <s v="Boat"/>
    <m/>
    <m/>
    <n v="2024"/>
    <s v="N/A"/>
    <s v="I (import)"/>
    <m/>
  </r>
  <r>
    <s v="Watermelons"/>
    <x v="7"/>
    <s v="No"/>
    <s v="N/A"/>
    <s v="N/A"/>
    <x v="403"/>
    <s v="IMPORTS THROUGH PHILADELPHIA-CAMDEN PENNSYLVANIA-NEW JERSEY"/>
    <n v="591096"/>
    <s v="Boat"/>
    <m/>
    <m/>
    <n v="2024"/>
    <s v="N/A"/>
    <s v="I (import)"/>
    <m/>
  </r>
  <r>
    <s v="Watermelons"/>
    <x v="3"/>
    <s v="No"/>
    <s v="N/A"/>
    <s v="N/A"/>
    <x v="403"/>
    <s v="IMPORTS THROUGH PORT CANAVERAL FLORIDA"/>
    <n v="171600"/>
    <s v="Boat"/>
    <m/>
    <m/>
    <n v="2024"/>
    <s v="N/A"/>
    <s v="I (import)"/>
    <m/>
  </r>
  <r>
    <s v="Watermelons"/>
    <x v="3"/>
    <s v="No"/>
    <s v="N/A"/>
    <s v="SEEDLESS"/>
    <x v="403"/>
    <s v="IMPORTS THROUGH PORT CANAVERAL FLORIDA"/>
    <n v="220000"/>
    <s v="Boat"/>
    <m/>
    <m/>
    <n v="2024"/>
    <s v="N/A"/>
    <s v="I (import)"/>
    <m/>
  </r>
  <r>
    <s v="Watermelons"/>
    <x v="6"/>
    <s v="No"/>
    <s v="N/A"/>
    <s v="N/A"/>
    <x v="403"/>
    <s v="IMPORTS THROUGH PORT CANAVERAL FLORIDA"/>
    <n v="54054"/>
    <s v="Boat"/>
    <m/>
    <m/>
    <n v="2024"/>
    <s v="N/A"/>
    <s v="I (import)"/>
    <m/>
  </r>
  <r>
    <s v="Watermelons"/>
    <x v="7"/>
    <s v="No"/>
    <s v="N/A"/>
    <s v="SEEDLESS"/>
    <x v="403"/>
    <s v="IMPORTS THROUGH PORT CANAVERAL FLORIDA"/>
    <n v="171948"/>
    <s v="Boat"/>
    <m/>
    <m/>
    <n v="2024"/>
    <s v="N/A"/>
    <s v="I (import)"/>
    <m/>
  </r>
  <r>
    <s v="Watermelons"/>
    <x v="0"/>
    <s v="No"/>
    <s v="N/A"/>
    <s v="N/A"/>
    <x v="403"/>
    <s v="IMPORTS THROUGH SAN JUAN PUERTO RICO"/>
    <n v="8380"/>
    <s v="Boat"/>
    <m/>
    <m/>
    <n v="2024"/>
    <s v="N/A"/>
    <s v="I (import)"/>
    <m/>
  </r>
  <r>
    <s v="Watermelons"/>
    <x v="3"/>
    <s v="No"/>
    <s v="N/A"/>
    <s v="N/A"/>
    <x v="403"/>
    <s v="IMPORTS THROUGH SOUTH FLORIDA/TAMPA"/>
    <n v="37613"/>
    <s v="Boat"/>
    <m/>
    <m/>
    <n v="2024"/>
    <s v="N/A"/>
    <s v="I (import)"/>
    <m/>
  </r>
  <r>
    <s v="Watermelons"/>
    <x v="8"/>
    <s v="No"/>
    <s v="24 inch bins"/>
    <s v="RED FLESH SEEDED TYPE"/>
    <x v="404"/>
    <s v="FLORIDA"/>
    <n v="179200"/>
    <s v="Truck"/>
    <n v="448"/>
    <m/>
    <n v="2025"/>
    <s v="N/A"/>
    <s v="D (domestic)"/>
    <m/>
  </r>
  <r>
    <s v="Watermelons"/>
    <x v="3"/>
    <s v="No"/>
    <s v="N/A"/>
    <s v="RED FLESH SEEDLESS MINIATURE"/>
    <x v="404"/>
    <s v="IMPORTS THROUGH FREEPORT TEXAS"/>
    <n v="107250"/>
    <s v="Boat"/>
    <m/>
    <m/>
    <n v="2024"/>
    <s v="N/A"/>
    <s v="I (import)"/>
    <m/>
  </r>
  <r>
    <s v="Watermelons"/>
    <x v="8"/>
    <s v="No"/>
    <s v="24 inch bins"/>
    <s v="RED FLESH SEEDLESS TYPE"/>
    <x v="404"/>
    <s v="FLORIDA"/>
    <n v="784000"/>
    <s v="Truck"/>
    <n v="1960"/>
    <m/>
    <n v="2025"/>
    <s v="N/A"/>
    <s v="D (domestic)"/>
    <m/>
  </r>
  <r>
    <s v="Watermelons"/>
    <x v="3"/>
    <s v="No"/>
    <s v="N/A"/>
    <s v="SEEDLESS"/>
    <x v="404"/>
    <s v="IMPORTS THROUGH LOS ANGELES-LONG BEACH CALIFORNIA"/>
    <n v="184800"/>
    <s v="Boat"/>
    <m/>
    <m/>
    <n v="2024"/>
    <s v="N/A"/>
    <s v="I (import)"/>
    <m/>
  </r>
  <r>
    <s v="Watermelons"/>
    <x v="7"/>
    <s v="No"/>
    <s v="N/A"/>
    <s v="SEEDLESS"/>
    <x v="404"/>
    <s v="IMPORTS THROUGH LOS ANGELES-LONG BEACH CALIFORNIA"/>
    <n v="87166"/>
    <s v="Boat"/>
    <m/>
    <m/>
    <n v="2024"/>
    <s v="N/A"/>
    <s v="I (import)"/>
    <m/>
  </r>
  <r>
    <s v="Watermelons"/>
    <x v="3"/>
    <s v="No"/>
    <s v="N/A"/>
    <s v="SEEDLESS"/>
    <x v="404"/>
    <s v="IMPORTS THROUGH PORT CANAVERAL FLORIDA"/>
    <n v="450142"/>
    <s v="Boat"/>
    <m/>
    <m/>
    <n v="2024"/>
    <s v="N/A"/>
    <s v="I (import)"/>
    <m/>
  </r>
  <r>
    <s v="Watermelons"/>
    <x v="4"/>
    <s v="No"/>
    <s v="N/A"/>
    <s v="RED FLESH SEEDLESS MINIATURE"/>
    <x v="404"/>
    <s v="IMPORTS THROUGH PORT CANAVERAL FLORIDA"/>
    <n v="250250"/>
    <s v="Boat"/>
    <m/>
    <m/>
    <n v="2024"/>
    <s v="N/A"/>
    <s v="I (import)"/>
    <m/>
  </r>
  <r>
    <s v="Watermelons"/>
    <x v="4"/>
    <s v="No"/>
    <s v="N/A"/>
    <s v="SEEDLESS"/>
    <x v="404"/>
    <s v="IMPORTS THROUGH PORT CANAVERAL FLORIDA"/>
    <n v="1394250"/>
    <s v="Boat"/>
    <m/>
    <m/>
    <n v="2024"/>
    <s v="N/A"/>
    <s v="I (import)"/>
    <m/>
  </r>
  <r>
    <s v="Watermelons"/>
    <x v="3"/>
    <s v="No"/>
    <s v="N/A"/>
    <s v="N/A"/>
    <x v="404"/>
    <s v="IMPORTS THROUGH SOUTH FLORIDA/TAMPA"/>
    <n v="557249"/>
    <s v="Boat"/>
    <m/>
    <m/>
    <n v="2024"/>
    <s v="N/A"/>
    <s v="I (import)"/>
    <m/>
  </r>
  <r>
    <s v="Watermelons"/>
    <x v="3"/>
    <s v="No"/>
    <s v="N/A"/>
    <s v="SEEDLESS"/>
    <x v="404"/>
    <s v="IMPORTS THROUGH SOUTH FLORIDA/TAMPA"/>
    <n v="7762"/>
    <s v="Boat"/>
    <m/>
    <m/>
    <n v="2024"/>
    <s v="N/A"/>
    <s v="I (import)"/>
    <m/>
  </r>
  <r>
    <s v="Watermelons"/>
    <x v="4"/>
    <s v="No"/>
    <s v="N/A"/>
    <s v="SEEDLESS"/>
    <x v="404"/>
    <s v="IMPORTS THROUGH SOUTH FLORIDA/TAMPA"/>
    <n v="85160"/>
    <s v="Boat"/>
    <m/>
    <m/>
    <n v="2024"/>
    <s v="N/A"/>
    <s v="I (import)"/>
    <m/>
  </r>
  <r>
    <s v="Watermelons"/>
    <x v="3"/>
    <s v="No"/>
    <s v="N/A"/>
    <s v="SEEDLESS"/>
    <x v="404"/>
    <s v="IMPORTS THROUGH WILMINGTON NORTH CAROLINA"/>
    <n v="158400"/>
    <s v="Boat"/>
    <m/>
    <m/>
    <n v="2024"/>
    <s v="N/A"/>
    <s v="I (import)"/>
    <m/>
  </r>
  <r>
    <s v="Watermelons"/>
    <x v="1"/>
    <s v="No"/>
    <s v="N/A"/>
    <s v="N/A"/>
    <x v="404"/>
    <s v="MEXICO CROSSINGS THROUGH NOGALES ARIZONA"/>
    <n v="6624642"/>
    <s v="Truck"/>
    <m/>
    <m/>
    <n v="2024"/>
    <s v="N/A"/>
    <s v="I (import)"/>
    <m/>
  </r>
  <r>
    <s v="Watermelons"/>
    <x v="1"/>
    <s v="Yes"/>
    <s v="N/A"/>
    <s v="RED FLESH SEEDLESS MINIATURE"/>
    <x v="404"/>
    <s v="MEXICO CROSSINGS THROUGH NOGALES ARIZONA"/>
    <n v="51051"/>
    <s v="Truck"/>
    <m/>
    <m/>
    <n v="2024"/>
    <s v="N/A"/>
    <s v="I (import)"/>
    <m/>
  </r>
  <r>
    <s v="Watermelons"/>
    <x v="1"/>
    <s v="No"/>
    <s v="N/A"/>
    <s v="RED FLESH SEEDLESS MINIATURE"/>
    <x v="404"/>
    <s v="MEXICO CROSSINGS THROUGH NOGALES ARIZONA"/>
    <n v="1747850"/>
    <s v="Truck"/>
    <m/>
    <m/>
    <n v="2024"/>
    <s v="N/A"/>
    <s v="I (import)"/>
    <m/>
  </r>
  <r>
    <s v="Watermelons"/>
    <x v="1"/>
    <s v="No"/>
    <s v="N/A"/>
    <s v="SEEDLESS"/>
    <x v="404"/>
    <s v="MEXICO CROSSINGS THROUGH NOGALES ARIZONA"/>
    <n v="7203425"/>
    <s v="Truck"/>
    <m/>
    <m/>
    <n v="2024"/>
    <s v="N/A"/>
    <s v="I (import)"/>
    <m/>
  </r>
  <r>
    <s v="Watermelons"/>
    <x v="1"/>
    <s v="No"/>
    <s v="N/A"/>
    <s v="N/A"/>
    <x v="404"/>
    <s v="MEXICO CROSSINGS THROUGH OTAY MESA CALIFORNIA"/>
    <n v="33517"/>
    <s v="Truck"/>
    <m/>
    <m/>
    <n v="2024"/>
    <s v="N/A"/>
    <s v="I (import)"/>
    <m/>
  </r>
  <r>
    <s v="Watermelons"/>
    <x v="1"/>
    <s v="No"/>
    <s v="N/A"/>
    <s v="SEEDLESS"/>
    <x v="404"/>
    <s v="MEXICO CROSSINGS THROUGH OTAY MESA CALIFORNIA"/>
    <n v="146575"/>
    <s v="Truck"/>
    <m/>
    <m/>
    <n v="2024"/>
    <s v="N/A"/>
    <s v="I (import)"/>
    <m/>
  </r>
  <r>
    <s v="Watermelons"/>
    <x v="1"/>
    <s v="No"/>
    <s v="N/A"/>
    <s v="SEEDLESS"/>
    <x v="404"/>
    <s v="MEXICO CROSSINGS THROUGH PHARR TEXAS"/>
    <n v="830808"/>
    <s v="Truck"/>
    <m/>
    <m/>
    <n v="2024"/>
    <s v="N/A"/>
    <s v="I (import)"/>
    <m/>
  </r>
  <r>
    <s v="Watermelons"/>
    <x v="1"/>
    <s v="No"/>
    <s v="N/A"/>
    <s v="N/A"/>
    <x v="404"/>
    <s v="MEXICO CROSSINGS THROUGH PROGRESO TEXAS"/>
    <n v="5165805"/>
    <s v="Truck"/>
    <m/>
    <m/>
    <n v="2024"/>
    <s v="N/A"/>
    <s v="I (import)"/>
    <m/>
  </r>
  <r>
    <s v="Watermelons"/>
    <x v="1"/>
    <s v="No"/>
    <s v="N/A"/>
    <s v="SEEDLESS"/>
    <x v="404"/>
    <s v="MEXICO CROSSINGS THROUGH PROGRESO TEXAS"/>
    <n v="914353"/>
    <s v="Truck"/>
    <m/>
    <m/>
    <n v="2024"/>
    <s v="N/A"/>
    <s v="I (import)"/>
    <m/>
  </r>
  <r>
    <s v="Watermelons"/>
    <x v="1"/>
    <s v="No"/>
    <s v="N/A"/>
    <s v="N/A"/>
    <x v="404"/>
    <s v="MEXICO CROSSINGS THROUGH RIO GRANDE CITY TEXAS"/>
    <n v="346918"/>
    <s v="Truck"/>
    <m/>
    <m/>
    <n v="2024"/>
    <s v="N/A"/>
    <s v="I (import)"/>
    <m/>
  </r>
  <r>
    <s v="Watermelons"/>
    <x v="1"/>
    <s v="No"/>
    <s v="N/A"/>
    <s v="SEEDLESS"/>
    <x v="404"/>
    <s v="MEXICO CROSSINGS THROUGH RIO GRANDE CITY TEXAS"/>
    <n v="573760"/>
    <s v="Truck"/>
    <m/>
    <m/>
    <n v="2024"/>
    <s v="N/A"/>
    <s v="I (import)"/>
    <m/>
  </r>
  <r>
    <s v="Watermelons"/>
    <x v="1"/>
    <s v="No"/>
    <s v="N/A"/>
    <s v="N/A"/>
    <x v="404"/>
    <s v="MEXICO CROSSINGS THROUGH SANTA TERESA NEW MEXICO"/>
    <n v="49896"/>
    <s v="Truck"/>
    <m/>
    <m/>
    <n v="2024"/>
    <s v="N/A"/>
    <s v="I (import)"/>
    <m/>
  </r>
  <r>
    <s v="Watermelons"/>
    <x v="8"/>
    <s v="No"/>
    <s v="24 inch bins"/>
    <s v="RED FLESH SEEDED TYPE"/>
    <x v="405"/>
    <s v="FLORIDA"/>
    <n v="90400"/>
    <s v="Truck"/>
    <n v="226"/>
    <m/>
    <n v="2025"/>
    <s v="N/A"/>
    <s v="D (domestic)"/>
    <m/>
  </r>
  <r>
    <s v="Watermelons"/>
    <x v="1"/>
    <s v="No"/>
    <s v="N/A"/>
    <s v="SEEDLESS"/>
    <x v="405"/>
    <s v="IMPORTS THROUGH PANAMA CITY FLORIDA"/>
    <n v="123145"/>
    <s v="Boat"/>
    <m/>
    <m/>
    <n v="2024"/>
    <s v="N/A"/>
    <s v="I (import)"/>
    <m/>
  </r>
  <r>
    <s v="Watermelons"/>
    <x v="8"/>
    <s v="No"/>
    <s v="24 inch bins"/>
    <s v="RED FLESH SEEDLESS TYPE"/>
    <x v="405"/>
    <s v="FLORIDA"/>
    <n v="560000"/>
    <s v="Truck"/>
    <n v="1400"/>
    <m/>
    <n v="2025"/>
    <s v="N/A"/>
    <s v="D (domestic)"/>
    <m/>
  </r>
  <r>
    <s v="Watermelons"/>
    <x v="3"/>
    <s v="No"/>
    <s v="N/A"/>
    <s v="N/A"/>
    <x v="405"/>
    <s v="IMPORTS THROUGH PHILADELPHIA-CAMDEN PENNSYLVANIA-NEW JERSEY"/>
    <n v="186971"/>
    <s v="Boat"/>
    <m/>
    <m/>
    <n v="2024"/>
    <s v="N/A"/>
    <s v="I (import)"/>
    <m/>
  </r>
  <r>
    <s v="Watermelons"/>
    <x v="3"/>
    <s v="No"/>
    <s v="N/A"/>
    <s v="N/A"/>
    <x v="405"/>
    <s v="IMPORTS THROUGH PORT CANAVERAL FLORIDA"/>
    <n v="238795"/>
    <s v="Boat"/>
    <m/>
    <m/>
    <n v="2024"/>
    <s v="N/A"/>
    <s v="I (import)"/>
    <m/>
  </r>
  <r>
    <s v="Watermelons"/>
    <x v="3"/>
    <s v="No"/>
    <s v="N/A"/>
    <s v="SEEDLESS"/>
    <x v="405"/>
    <s v="IMPORTS THROUGH PORT CANAVERAL FLORIDA"/>
    <n v="158400"/>
    <s v="Boat"/>
    <m/>
    <m/>
    <n v="2024"/>
    <s v="N/A"/>
    <s v="I (import)"/>
    <m/>
  </r>
  <r>
    <s v="Watermelons"/>
    <x v="3"/>
    <s v="No"/>
    <s v="N/A"/>
    <s v="N/A"/>
    <x v="405"/>
    <s v="IMPORTS THROUGH SOUTH FLORIDA/TAMPA"/>
    <n v="198288"/>
    <s v="Boat"/>
    <m/>
    <m/>
    <n v="2024"/>
    <s v="N/A"/>
    <s v="I (import)"/>
    <m/>
  </r>
  <r>
    <s v="Watermelons"/>
    <x v="3"/>
    <s v="No"/>
    <s v="N/A"/>
    <s v="SEEDLESS"/>
    <x v="405"/>
    <s v="IMPORTS THROUGH SOUTH FLORIDA/TAMPA"/>
    <n v="2066900"/>
    <s v="Boat"/>
    <m/>
    <m/>
    <n v="2024"/>
    <s v="N/A"/>
    <s v="I (import)"/>
    <m/>
  </r>
  <r>
    <s v="Watermelons"/>
    <x v="4"/>
    <s v="No"/>
    <s v="N/A"/>
    <s v="SEEDLESS"/>
    <x v="405"/>
    <s v="IMPORTS THROUGH TAMPA AIRPORT FLORIDA"/>
    <n v="5749"/>
    <s v="Boat"/>
    <m/>
    <m/>
    <n v="2024"/>
    <s v="N/A"/>
    <s v="I (import)"/>
    <m/>
  </r>
  <r>
    <s v="Watermelons"/>
    <x v="1"/>
    <s v="No"/>
    <s v="N/A"/>
    <s v="N/A"/>
    <x v="405"/>
    <s v="MEXICO CROSSINGS THROUGH NOGALES ARIZONA"/>
    <n v="1857350"/>
    <s v="Truck"/>
    <m/>
    <m/>
    <n v="2024"/>
    <s v="N/A"/>
    <s v="I (import)"/>
    <m/>
  </r>
  <r>
    <s v="Watermelons"/>
    <x v="1"/>
    <s v="No"/>
    <s v="N/A"/>
    <s v="RED FLESH SEEDLESS MINIATURE"/>
    <x v="405"/>
    <s v="MEXICO CROSSINGS THROUGH NOGALES ARIZONA"/>
    <n v="887075"/>
    <s v="Truck"/>
    <m/>
    <m/>
    <n v="2024"/>
    <s v="N/A"/>
    <s v="I (import)"/>
    <m/>
  </r>
  <r>
    <s v="Watermelons"/>
    <x v="1"/>
    <s v="No"/>
    <s v="N/A"/>
    <s v="SEEDLESS"/>
    <x v="405"/>
    <s v="MEXICO CROSSINGS THROUGH NOGALES ARIZONA"/>
    <n v="2755245"/>
    <s v="Truck"/>
    <m/>
    <m/>
    <n v="2024"/>
    <s v="N/A"/>
    <s v="I (import)"/>
    <m/>
  </r>
  <r>
    <s v="Watermelons"/>
    <x v="1"/>
    <s v="No"/>
    <s v="N/A"/>
    <s v="N/A"/>
    <x v="405"/>
    <s v="MEXICO CROSSINGS THROUGH OTAY MESA CALIFORNIA"/>
    <n v="50266"/>
    <s v="Truck"/>
    <m/>
    <m/>
    <n v="2024"/>
    <s v="N/A"/>
    <s v="I (import)"/>
    <m/>
  </r>
  <r>
    <s v="Watermelons"/>
    <x v="3"/>
    <s v="No"/>
    <s v="N/A"/>
    <s v="RED FLESH SEEDLESS MINIATURE"/>
    <x v="405"/>
    <s v="MEXICO CROSSINGS THROUGH PHARR TEXAS"/>
    <n v="141394"/>
    <s v="Truck"/>
    <m/>
    <m/>
    <n v="2024"/>
    <s v="N/A"/>
    <s v="I (import)"/>
    <m/>
  </r>
  <r>
    <s v="Watermelons"/>
    <x v="1"/>
    <s v="No"/>
    <s v="N/A"/>
    <s v="SEEDLESS"/>
    <x v="405"/>
    <s v="MEXICO CROSSINGS THROUGH PHARR TEXAS"/>
    <n v="912540"/>
    <s v="Truck"/>
    <m/>
    <m/>
    <n v="2024"/>
    <s v="N/A"/>
    <s v="I (import)"/>
    <m/>
  </r>
  <r>
    <s v="Watermelons"/>
    <x v="1"/>
    <s v="No"/>
    <s v="N/A"/>
    <s v="N/A"/>
    <x v="405"/>
    <s v="MEXICO CROSSINGS THROUGH PROGRESO TEXAS"/>
    <n v="505010"/>
    <s v="Truck"/>
    <m/>
    <m/>
    <n v="2024"/>
    <s v="N/A"/>
    <s v="I (import)"/>
    <m/>
  </r>
  <r>
    <s v="Watermelons"/>
    <x v="1"/>
    <s v="No"/>
    <s v="N/A"/>
    <s v="SEEDLESS"/>
    <x v="405"/>
    <s v="MEXICO CROSSINGS THROUGH PROGRESO TEXAS"/>
    <n v="2118281"/>
    <s v="Truck"/>
    <m/>
    <m/>
    <n v="2024"/>
    <s v="N/A"/>
    <s v="I (import)"/>
    <m/>
  </r>
  <r>
    <s v="Watermelons"/>
    <x v="1"/>
    <s v="No"/>
    <s v="N/A"/>
    <s v="SEEDLESS"/>
    <x v="405"/>
    <s v="MEXICO CROSSINGS THROUGH RIO GRANDE CITY TEXAS"/>
    <n v="1193852"/>
    <s v="Truck"/>
    <m/>
    <m/>
    <n v="2024"/>
    <s v="N/A"/>
    <s v="I (import)"/>
    <m/>
  </r>
  <r>
    <s v="Watermelons"/>
    <x v="1"/>
    <s v="No"/>
    <s v="N/A"/>
    <s v="N/A"/>
    <x v="405"/>
    <s v="MEXICO CROSSINGS THROUGH SANTA TERESA NEW MEXICO"/>
    <n v="49896"/>
    <s v="Truck"/>
    <m/>
    <m/>
    <n v="2024"/>
    <s v="N/A"/>
    <s v="I (import)"/>
    <m/>
  </r>
  <r>
    <s v="Watermelons"/>
    <x v="3"/>
    <s v="No"/>
    <s v="N/A"/>
    <s v="SEEDLESS"/>
    <x v="405"/>
    <s v="IMPORTS THROUGH HOUSTON TEXAS"/>
    <n v="42900"/>
    <s v="Boat"/>
    <m/>
    <m/>
    <n v="2024"/>
    <s v="N/A"/>
    <s v="I (import)"/>
    <m/>
  </r>
  <r>
    <s v="Watermelons"/>
    <x v="8"/>
    <s v="No"/>
    <s v="24 inch bins"/>
    <s v="RED FLESH SEEDED TYPE"/>
    <x v="406"/>
    <s v="FLORIDA"/>
    <n v="67200"/>
    <s v="Truck"/>
    <n v="168"/>
    <m/>
    <n v="2025"/>
    <s v="N/A"/>
    <s v="D (domestic)"/>
    <m/>
  </r>
  <r>
    <s v="Watermelons"/>
    <x v="8"/>
    <s v="No"/>
    <s v="24 inch bins"/>
    <s v="RED FLESH SEEDLESS TYPE"/>
    <x v="406"/>
    <s v="FLORIDA"/>
    <n v="403200"/>
    <s v="Truck"/>
    <n v="1008"/>
    <m/>
    <n v="2025"/>
    <s v="N/A"/>
    <s v="D (domestic)"/>
    <m/>
  </r>
  <r>
    <s v="Watermelons"/>
    <x v="8"/>
    <s v="No"/>
    <s v="24 inch bins"/>
    <s v="RED FLESH SEEDED TYPE"/>
    <x v="407"/>
    <s v="FLORIDA"/>
    <n v="90400"/>
    <s v="Truck"/>
    <n v="226"/>
    <m/>
    <n v="2025"/>
    <s v="N/A"/>
    <s v="D (domestic)"/>
    <m/>
  </r>
  <r>
    <s v="Watermelons"/>
    <x v="8"/>
    <s v="No"/>
    <s v="24 inch bins"/>
    <s v="RED FLESH SEEDLESS TYPE"/>
    <x v="407"/>
    <s v="FLORIDA"/>
    <n v="403200"/>
    <s v="Truck"/>
    <n v="1008"/>
    <m/>
    <n v="2025"/>
    <s v="N/A"/>
    <s v="D (domestic)"/>
    <m/>
  </r>
  <r>
    <s v="Watermelons"/>
    <x v="1"/>
    <s v="No"/>
    <s v="N/A"/>
    <s v="N/A"/>
    <x v="408"/>
    <s v="MEXICO CROSSINGS THROUGH NOGALES ARIZONA"/>
    <n v="718210"/>
    <s v="Truck"/>
    <m/>
    <m/>
    <n v="2024"/>
    <s v="N/A"/>
    <s v="I (import)"/>
    <m/>
  </r>
  <r>
    <s v="Watermelons"/>
    <x v="8"/>
    <s v="No"/>
    <s v="24 inch bins"/>
    <s v="RED FLESH SEEDLESS TYPE"/>
    <x v="408"/>
    <s v="FLORIDA"/>
    <n v="492800"/>
    <s v="Truck"/>
    <n v="1232"/>
    <m/>
    <n v="2025"/>
    <s v="N/A"/>
    <s v="D (domestic)"/>
    <m/>
  </r>
  <r>
    <s v="Watermelons"/>
    <x v="1"/>
    <s v="Yes"/>
    <s v="N/A"/>
    <s v="RED FLESH SEEDLESS MINIATURE"/>
    <x v="408"/>
    <s v="MEXICO CROSSINGS THROUGH NOGALES ARIZONA"/>
    <n v="43721"/>
    <s v="Truck"/>
    <m/>
    <m/>
    <n v="2024"/>
    <s v="N/A"/>
    <s v="I (import)"/>
    <m/>
  </r>
  <r>
    <s v="Watermelons"/>
    <x v="8"/>
    <s v="No"/>
    <s v="24 inch bins"/>
    <s v="RED FLESH SEEDED TYPE"/>
    <x v="408"/>
    <s v="FLORIDA"/>
    <n v="67200"/>
    <s v="Truck"/>
    <n v="168"/>
    <m/>
    <n v="2025"/>
    <s v="N/A"/>
    <s v="D (domestic)"/>
    <m/>
  </r>
  <r>
    <s v="Watermelons"/>
    <x v="1"/>
    <s v="No"/>
    <s v="N/A"/>
    <s v="RED FLESH SEEDLESS MINIATURE"/>
    <x v="408"/>
    <s v="MEXICO CROSSINGS THROUGH NOGALES ARIZONA"/>
    <n v="454232"/>
    <s v="Truck"/>
    <m/>
    <m/>
    <n v="2024"/>
    <s v="N/A"/>
    <s v="I (import)"/>
    <m/>
  </r>
  <r>
    <s v="Watermelons"/>
    <x v="1"/>
    <s v="No"/>
    <s v="N/A"/>
    <s v="SEEDLESS"/>
    <x v="408"/>
    <s v="MEXICO CROSSINGS THROUGH NOGALES ARIZONA"/>
    <n v="2033990"/>
    <s v="Truck"/>
    <m/>
    <m/>
    <n v="2024"/>
    <s v="N/A"/>
    <s v="I (import)"/>
    <m/>
  </r>
  <r>
    <s v="Watermelons"/>
    <x v="1"/>
    <s v="No"/>
    <s v="N/A"/>
    <s v="SEEDLESS"/>
    <x v="408"/>
    <s v="MEXICO CROSSINGS THROUGH OTAY MESA CALIFORNIA"/>
    <n v="51110"/>
    <s v="Truck"/>
    <m/>
    <m/>
    <n v="2024"/>
    <s v="N/A"/>
    <s v="I (import)"/>
    <m/>
  </r>
  <r>
    <s v="Watermelons"/>
    <x v="3"/>
    <s v="No"/>
    <s v="N/A"/>
    <s v="RED FLESH SEEDLESS MINIATURE"/>
    <x v="408"/>
    <s v="MEXICO CROSSINGS THROUGH PHARR TEXAS"/>
    <n v="47135"/>
    <s v="Truck"/>
    <m/>
    <m/>
    <n v="2024"/>
    <s v="N/A"/>
    <s v="I (import)"/>
    <m/>
  </r>
  <r>
    <s v="Watermelons"/>
    <x v="1"/>
    <s v="No"/>
    <s v="N/A"/>
    <s v="SEEDLESS"/>
    <x v="408"/>
    <s v="MEXICO CROSSINGS THROUGH PHARR TEXAS"/>
    <n v="318294"/>
    <s v="Truck"/>
    <m/>
    <m/>
    <n v="2024"/>
    <s v="N/A"/>
    <s v="I (import)"/>
    <m/>
  </r>
  <r>
    <s v="Watermelons"/>
    <x v="1"/>
    <s v="No"/>
    <s v="N/A"/>
    <s v="N/A"/>
    <x v="408"/>
    <s v="MEXICO CROSSINGS THROUGH PROGRESO TEXAS"/>
    <n v="1037001"/>
    <s v="Truck"/>
    <m/>
    <m/>
    <n v="2024"/>
    <s v="N/A"/>
    <s v="I (import)"/>
    <m/>
  </r>
  <r>
    <s v="Watermelons"/>
    <x v="1"/>
    <s v="No"/>
    <s v="N/A"/>
    <s v="N/A"/>
    <x v="408"/>
    <s v="MEXICO CROSSINGS THROUGH SANTA TERESA NEW MEXICO"/>
    <n v="99792"/>
    <s v="Truck"/>
    <m/>
    <m/>
    <n v="2024"/>
    <s v="N/A"/>
    <s v="I (import)"/>
    <m/>
  </r>
  <r>
    <s v="Watermelons"/>
    <x v="3"/>
    <s v="No"/>
    <s v="N/A"/>
    <s v="RED FLESH SEEDLESS MINIATURE"/>
    <x v="408"/>
    <s v="IMPORTS THROUGH LOS ANGELES-LONG BEACH CALIFORNIA"/>
    <n v="143000"/>
    <s v="Boat"/>
    <m/>
    <m/>
    <n v="2024"/>
    <s v="N/A"/>
    <s v="I (import)"/>
    <m/>
  </r>
  <r>
    <s v="Watermelons"/>
    <x v="3"/>
    <s v="No"/>
    <s v="N/A"/>
    <s v="SEEDLESS"/>
    <x v="408"/>
    <s v="IMPORTS THROUGH LOS ANGELES-LONG BEACH CALIFORNIA"/>
    <n v="220000"/>
    <s v="Boat"/>
    <m/>
    <m/>
    <n v="2024"/>
    <s v="N/A"/>
    <s v="I (import)"/>
    <m/>
  </r>
  <r>
    <s v="Watermelons"/>
    <x v="7"/>
    <s v="No"/>
    <s v="N/A"/>
    <s v="SEEDLESS"/>
    <x v="408"/>
    <s v="IMPORTS THROUGH LOS ANGELES-LONG BEACH CALIFORNIA"/>
    <n v="123592"/>
    <s v="Boat"/>
    <m/>
    <m/>
    <n v="2024"/>
    <s v="N/A"/>
    <s v="I (import)"/>
    <m/>
  </r>
  <r>
    <s v="Watermelons"/>
    <x v="3"/>
    <s v="No"/>
    <s v="N/A"/>
    <s v="N/A"/>
    <x v="408"/>
    <s v="IMPORTS THROUGH PHILADELPHIA-CAMDEN PENNSYLVANIA-NEW JERSEY"/>
    <n v="229264"/>
    <s v="Boat"/>
    <m/>
    <m/>
    <n v="2024"/>
    <s v="N/A"/>
    <s v="I (import)"/>
    <m/>
  </r>
  <r>
    <s v="Watermelons"/>
    <x v="3"/>
    <s v="No"/>
    <s v="N/A"/>
    <s v="RED FLESH SEEDLESS MINIATURE"/>
    <x v="408"/>
    <s v="IMPORTS THROUGH PORT CANAVERAL FLORIDA"/>
    <n v="1953600"/>
    <s v="Boat"/>
    <m/>
    <m/>
    <n v="2024"/>
    <s v="N/A"/>
    <s v="I (import)"/>
    <m/>
  </r>
  <r>
    <s v="Watermelons"/>
    <x v="3"/>
    <s v="No"/>
    <s v="N/A"/>
    <s v="SEEDLESS"/>
    <x v="408"/>
    <s v="IMPORTS THROUGH PORT CANAVERAL FLORIDA"/>
    <n v="1612160"/>
    <s v="Boat"/>
    <m/>
    <m/>
    <n v="2024"/>
    <s v="N/A"/>
    <s v="I (import)"/>
    <m/>
  </r>
  <r>
    <s v="Watermelons"/>
    <x v="6"/>
    <s v="No"/>
    <s v="N/A"/>
    <s v="N/A"/>
    <x v="408"/>
    <s v="IMPORTS THROUGH PORT CANAVERAL FLORIDA"/>
    <n v="158822"/>
    <s v="Boat"/>
    <m/>
    <m/>
    <n v="2024"/>
    <s v="N/A"/>
    <s v="I (import)"/>
    <m/>
  </r>
  <r>
    <s v="Watermelons"/>
    <x v="7"/>
    <s v="No"/>
    <s v="N/A"/>
    <s v="SEEDLESS"/>
    <x v="408"/>
    <s v="IMPORTS THROUGH SOUTH FLORIDA/TAMPA"/>
    <n v="86724"/>
    <s v="Boat"/>
    <m/>
    <m/>
    <n v="2024"/>
    <s v="N/A"/>
    <s v="I (import)"/>
    <m/>
  </r>
  <r>
    <s v="Watermelons"/>
    <x v="8"/>
    <s v="No"/>
    <s v="24 inch bins"/>
    <s v="RED FLESH SEEDED TYPE"/>
    <x v="409"/>
    <s v="FLORIDA"/>
    <n v="89600"/>
    <s v="Truck"/>
    <n v="224"/>
    <m/>
    <n v="2025"/>
    <s v="N/A"/>
    <s v="D (domestic)"/>
    <m/>
  </r>
  <r>
    <s v="Watermelons"/>
    <x v="1"/>
    <s v="No"/>
    <s v="N/A"/>
    <s v="SEEDLESS"/>
    <x v="409"/>
    <s v="IMPORTS THROUGH PANAMA CITY FLORIDA"/>
    <n v="542920"/>
    <s v="Boat"/>
    <m/>
    <m/>
    <n v="2024"/>
    <s v="N/A"/>
    <s v="I (import)"/>
    <m/>
  </r>
  <r>
    <s v="Watermelons"/>
    <x v="8"/>
    <s v="No"/>
    <s v="24 inch bins"/>
    <s v="RED FLESH SEEDLESS TYPE"/>
    <x v="409"/>
    <s v="FLORIDA"/>
    <n v="403200"/>
    <s v="Truck"/>
    <n v="1008"/>
    <m/>
    <n v="2025"/>
    <s v="N/A"/>
    <s v="D (domestic)"/>
    <m/>
  </r>
  <r>
    <s v="Watermelons"/>
    <x v="3"/>
    <s v="No"/>
    <s v="N/A"/>
    <s v="SEEDLESS"/>
    <x v="409"/>
    <s v="IMPORTS THROUGH PHILADELPHIA-CAMDEN PENNSYLVANIA-NEW JERSEY"/>
    <n v="76032"/>
    <s v="Boat"/>
    <m/>
    <m/>
    <n v="2024"/>
    <s v="N/A"/>
    <s v="I (import)"/>
    <m/>
  </r>
  <r>
    <s v="Watermelons"/>
    <x v="3"/>
    <s v="No"/>
    <s v="N/A"/>
    <s v="N/A"/>
    <x v="409"/>
    <s v="IMPORTS THROUGH PORT CANAVERAL FLORIDA"/>
    <n v="111197"/>
    <s v="Boat"/>
    <m/>
    <m/>
    <n v="2024"/>
    <s v="N/A"/>
    <s v="I (import)"/>
    <m/>
  </r>
  <r>
    <s v="Watermelons"/>
    <x v="3"/>
    <s v="No"/>
    <s v="N/A"/>
    <s v="SEEDLESS"/>
    <x v="409"/>
    <s v="IMPORTS THROUGH PORT CANAVERAL FLORIDA"/>
    <n v="79200"/>
    <s v="Boat"/>
    <m/>
    <m/>
    <n v="2024"/>
    <s v="N/A"/>
    <s v="I (import)"/>
    <m/>
  </r>
  <r>
    <s v="Watermelons"/>
    <x v="0"/>
    <s v="No"/>
    <s v="N/A"/>
    <s v="N/A"/>
    <x v="409"/>
    <s v="IMPORTS THROUGH SAN JUAN PUERTO RICO"/>
    <n v="49927"/>
    <s v="Boat"/>
    <m/>
    <m/>
    <n v="2024"/>
    <s v="N/A"/>
    <s v="I (import)"/>
    <m/>
  </r>
  <r>
    <s v="Watermelons"/>
    <x v="3"/>
    <s v="No"/>
    <s v="N/A"/>
    <s v="N/A"/>
    <x v="409"/>
    <s v="IMPORTS THROUGH SOUTH FLORIDA/TAMPA"/>
    <n v="251810"/>
    <s v="Boat"/>
    <m/>
    <m/>
    <n v="2024"/>
    <s v="N/A"/>
    <s v="I (import)"/>
    <m/>
  </r>
  <r>
    <s v="Watermelons"/>
    <x v="3"/>
    <s v="No"/>
    <s v="N/A"/>
    <s v="SEEDLESS"/>
    <x v="409"/>
    <s v="IMPORTS THROUGH SOUTH FLORIDA/TAMPA"/>
    <n v="1936000"/>
    <s v="Boat"/>
    <m/>
    <m/>
    <n v="2024"/>
    <s v="N/A"/>
    <s v="I (import)"/>
    <m/>
  </r>
  <r>
    <s v="Watermelons"/>
    <x v="1"/>
    <s v="No"/>
    <s v="N/A"/>
    <s v="SEEDLESS"/>
    <x v="409"/>
    <s v="IMPORTS THROUGH SOUTH FLORIDA/TAMPA"/>
    <n v="165000"/>
    <s v="Boat"/>
    <m/>
    <m/>
    <n v="2024"/>
    <s v="N/A"/>
    <s v="I (import)"/>
    <m/>
  </r>
  <r>
    <s v="Watermelons"/>
    <x v="3"/>
    <s v="No"/>
    <s v="N/A"/>
    <s v="SEEDLESS"/>
    <x v="409"/>
    <s v="IMPORTS THROUGH WILMINGTON DELAWARE"/>
    <n v="572000"/>
    <s v="Boat"/>
    <m/>
    <m/>
    <n v="2024"/>
    <s v="N/A"/>
    <s v="I (import)"/>
    <m/>
  </r>
  <r>
    <s v="Watermelons"/>
    <x v="7"/>
    <s v="No"/>
    <s v="N/A"/>
    <s v="SEEDLESS"/>
    <x v="409"/>
    <s v="IMPORTS THROUGH TAMPA AIRPORT FLORIDA"/>
    <n v="90409"/>
    <s v="Boat"/>
    <m/>
    <m/>
    <n v="2024"/>
    <s v="N/A"/>
    <s v="I (import)"/>
    <m/>
  </r>
  <r>
    <s v="Watermelons"/>
    <x v="1"/>
    <s v="No"/>
    <s v="N/A"/>
    <s v="N/A"/>
    <x v="409"/>
    <s v="MEXICO CROSSINGS THROUGH NOGALES ARIZONA"/>
    <n v="1009642"/>
    <s v="Truck"/>
    <m/>
    <m/>
    <n v="2024"/>
    <s v="N/A"/>
    <s v="I (import)"/>
    <m/>
  </r>
  <r>
    <s v="Watermelons"/>
    <x v="1"/>
    <s v="Yes"/>
    <s v="N/A"/>
    <s v="RED FLESH SEEDLESS MINIATURE"/>
    <x v="409"/>
    <s v="MEXICO CROSSINGS THROUGH NOGALES ARIZONA"/>
    <n v="55539"/>
    <s v="Truck"/>
    <m/>
    <m/>
    <n v="2024"/>
    <s v="N/A"/>
    <s v="I (import)"/>
    <m/>
  </r>
  <r>
    <s v="Watermelons"/>
    <x v="1"/>
    <s v="No"/>
    <s v="N/A"/>
    <s v="RED FLESH SEEDLESS MINIATURE"/>
    <x v="409"/>
    <s v="MEXICO CROSSINGS THROUGH NOGALES ARIZONA"/>
    <n v="500764"/>
    <s v="Truck"/>
    <m/>
    <m/>
    <n v="2024"/>
    <s v="N/A"/>
    <s v="I (import)"/>
    <m/>
  </r>
  <r>
    <s v="Watermelons"/>
    <x v="1"/>
    <s v="No"/>
    <s v="N/A"/>
    <s v="SEEDLESS"/>
    <x v="409"/>
    <s v="MEXICO CROSSINGS THROUGH NOGALES ARIZONA"/>
    <n v="2687384"/>
    <s v="Truck"/>
    <m/>
    <m/>
    <n v="2024"/>
    <s v="N/A"/>
    <s v="I (import)"/>
    <m/>
  </r>
  <r>
    <s v="Watermelons"/>
    <x v="1"/>
    <s v="No"/>
    <s v="N/A"/>
    <s v="N/A"/>
    <x v="409"/>
    <s v="MEXICO CROSSINGS THROUGH OTAY MESA CALIFORNIA"/>
    <n v="126307"/>
    <s v="Truck"/>
    <m/>
    <m/>
    <n v="2024"/>
    <s v="N/A"/>
    <s v="I (import)"/>
    <m/>
  </r>
  <r>
    <s v="Watermelons"/>
    <x v="1"/>
    <s v="No"/>
    <s v="N/A"/>
    <s v="SEEDLESS"/>
    <x v="409"/>
    <s v="MEXICO CROSSINGS THROUGH OTAY MESA CALIFORNIA"/>
    <n v="53295"/>
    <s v="Truck"/>
    <m/>
    <m/>
    <n v="2024"/>
    <s v="N/A"/>
    <s v="I (import)"/>
    <m/>
  </r>
  <r>
    <s v="Watermelons"/>
    <x v="1"/>
    <s v="No"/>
    <s v="N/A"/>
    <s v="N/A"/>
    <x v="409"/>
    <s v="MEXICO CROSSINGS THROUGH PHARR TEXAS"/>
    <n v="142203"/>
    <s v="Truck"/>
    <m/>
    <m/>
    <n v="2024"/>
    <s v="N/A"/>
    <s v="I (import)"/>
    <m/>
  </r>
  <r>
    <s v="Watermelons"/>
    <x v="1"/>
    <s v="No"/>
    <s v="N/A"/>
    <s v="SEEDLESS"/>
    <x v="409"/>
    <s v="MEXICO CROSSINGS THROUGH PHARR TEXAS"/>
    <n v="47362"/>
    <s v="Truck"/>
    <m/>
    <m/>
    <n v="2024"/>
    <s v="N/A"/>
    <s v="I (import)"/>
    <m/>
  </r>
  <r>
    <s v="Watermelons"/>
    <x v="1"/>
    <s v="No"/>
    <s v="N/A"/>
    <s v="N/A"/>
    <x v="409"/>
    <s v="MEXICO CROSSINGS THROUGH PROGRESO TEXAS"/>
    <n v="1876292"/>
    <s v="Truck"/>
    <m/>
    <m/>
    <n v="2024"/>
    <s v="N/A"/>
    <s v="I (import)"/>
    <m/>
  </r>
  <r>
    <s v="Watermelons"/>
    <x v="1"/>
    <s v="No"/>
    <s v="N/A"/>
    <s v="SEEDLESS"/>
    <x v="409"/>
    <s v="MEXICO CROSSINGS THROUGH PROGRESO TEXAS"/>
    <n v="74096"/>
    <s v="Truck"/>
    <m/>
    <m/>
    <n v="2024"/>
    <s v="N/A"/>
    <s v="I (import)"/>
    <m/>
  </r>
  <r>
    <s v="Watermelons"/>
    <x v="1"/>
    <s v="No"/>
    <s v="N/A"/>
    <s v="N/A"/>
    <x v="409"/>
    <s v="MEXICO CROSSINGS THROUGH SANTA TERESA NEW MEXICO"/>
    <n v="99792"/>
    <s v="Truck"/>
    <m/>
    <m/>
    <n v="2024"/>
    <s v="N/A"/>
    <s v="I (import)"/>
    <m/>
  </r>
  <r>
    <s v="Watermelons"/>
    <x v="7"/>
    <s v="No"/>
    <s v="N/A"/>
    <s v="SEEDLESS"/>
    <x v="409"/>
    <s v="IMPORTS THROUGH LOS ANGELES-LONG BEACH CALIFORNIA"/>
    <n v="26246"/>
    <s v="Boat"/>
    <m/>
    <m/>
    <n v="2024"/>
    <s v="N/A"/>
    <s v="I (import)"/>
    <m/>
  </r>
  <r>
    <s v="Watermelons"/>
    <x v="1"/>
    <s v="No"/>
    <s v="N/A"/>
    <s v="N/A"/>
    <x v="410"/>
    <s v="MEXICO CROSSINGS THROUGH NOGALES ARIZONA"/>
    <n v="694839"/>
    <s v="Truck"/>
    <m/>
    <m/>
    <n v="2024"/>
    <s v="N/A"/>
    <s v="I (import)"/>
    <m/>
  </r>
  <r>
    <s v="Watermelons"/>
    <x v="8"/>
    <s v="No"/>
    <s v="24 inch bins"/>
    <s v="RED FLESH SEEDED TYPE"/>
    <x v="410"/>
    <s v="FLORIDA"/>
    <n v="89600"/>
    <s v="Truck"/>
    <n v="224"/>
    <m/>
    <n v="2025"/>
    <s v="N/A"/>
    <s v="D (domestic)"/>
    <m/>
  </r>
  <r>
    <s v="Watermelons"/>
    <x v="1"/>
    <s v="No"/>
    <s v="N/A"/>
    <s v="RED FLESH SEEDLESS MINIATURE"/>
    <x v="410"/>
    <s v="MEXICO CROSSINGS THROUGH NOGALES ARIZONA"/>
    <n v="465010"/>
    <s v="Truck"/>
    <m/>
    <m/>
    <n v="2024"/>
    <s v="N/A"/>
    <s v="I (import)"/>
    <m/>
  </r>
  <r>
    <s v="Watermelons"/>
    <x v="8"/>
    <s v="No"/>
    <s v="24 inch bins"/>
    <s v="RED FLESH SEEDLESS TYPE"/>
    <x v="410"/>
    <s v="FLORIDA"/>
    <n v="380800"/>
    <s v="Truck"/>
    <n v="952"/>
    <m/>
    <n v="2025"/>
    <s v="N/A"/>
    <s v="D (domestic)"/>
    <m/>
  </r>
  <r>
    <s v="Watermelons"/>
    <x v="1"/>
    <s v="No"/>
    <s v="N/A"/>
    <s v="SEEDLESS"/>
    <x v="410"/>
    <s v="MEXICO CROSSINGS THROUGH NOGALES ARIZONA"/>
    <n v="2105761"/>
    <s v="Truck"/>
    <m/>
    <m/>
    <n v="2024"/>
    <s v="N/A"/>
    <s v="I (import)"/>
    <m/>
  </r>
  <r>
    <s v="Watermelons"/>
    <x v="1"/>
    <s v="No"/>
    <s v="N/A"/>
    <s v="N/A"/>
    <x v="410"/>
    <s v="MEXICO CROSSINGS THROUGH OTAY MESA CALIFORNIA"/>
    <n v="7696"/>
    <s v="Truck"/>
    <m/>
    <m/>
    <n v="2024"/>
    <s v="N/A"/>
    <s v="I (import)"/>
    <m/>
  </r>
  <r>
    <s v="Watermelons"/>
    <x v="1"/>
    <s v="No"/>
    <s v="N/A"/>
    <s v="SEEDLESS"/>
    <x v="410"/>
    <s v="MEXICO CROSSINGS THROUGH OTAY MESA CALIFORNIA"/>
    <n v="73502"/>
    <s v="Truck"/>
    <m/>
    <m/>
    <n v="2024"/>
    <s v="N/A"/>
    <s v="I (import)"/>
    <m/>
  </r>
  <r>
    <s v="Watermelons"/>
    <x v="1"/>
    <s v="No"/>
    <s v="N/A"/>
    <s v="N/A"/>
    <x v="410"/>
    <s v="MEXICO CROSSINGS THROUGH EL PASO TEXAS"/>
    <n v="12320"/>
    <s v="Truck"/>
    <m/>
    <m/>
    <n v="2024"/>
    <s v="N/A"/>
    <s v="I (import)"/>
    <m/>
  </r>
  <r>
    <s v="Watermelons"/>
    <x v="1"/>
    <s v="No"/>
    <s v="N/A"/>
    <s v="N/A"/>
    <x v="410"/>
    <s v="MEXICO CROSSINGS THROUGH PHARR TEXAS"/>
    <n v="41494"/>
    <s v="Truck"/>
    <m/>
    <m/>
    <n v="2024"/>
    <s v="N/A"/>
    <s v="I (import)"/>
    <m/>
  </r>
  <r>
    <s v="Watermelons"/>
    <x v="1"/>
    <s v="No"/>
    <s v="N/A"/>
    <s v="SEEDLESS"/>
    <x v="410"/>
    <s v="MEXICO CROSSINGS THROUGH PHARR TEXAS"/>
    <n v="494573"/>
    <s v="Truck"/>
    <m/>
    <m/>
    <n v="2024"/>
    <s v="N/A"/>
    <s v="I (import)"/>
    <m/>
  </r>
  <r>
    <s v="Watermelons"/>
    <x v="1"/>
    <s v="No"/>
    <s v="N/A"/>
    <s v="N/A"/>
    <x v="410"/>
    <s v="MEXICO CROSSINGS THROUGH PROGRESO TEXAS"/>
    <n v="1521637"/>
    <s v="Truck"/>
    <m/>
    <m/>
    <n v="2024"/>
    <s v="N/A"/>
    <s v="I (import)"/>
    <m/>
  </r>
  <r>
    <s v="Watermelons"/>
    <x v="1"/>
    <s v="No"/>
    <s v="N/A"/>
    <s v="SEEDLESS"/>
    <x v="410"/>
    <s v="MEXICO CROSSINGS THROUGH PROGRESO TEXAS"/>
    <n v="3294940"/>
    <s v="Truck"/>
    <m/>
    <m/>
    <n v="2024"/>
    <s v="N/A"/>
    <s v="I (import)"/>
    <m/>
  </r>
  <r>
    <s v="Watermelons"/>
    <x v="1"/>
    <s v="No"/>
    <s v="N/A"/>
    <s v="SEEDLESS"/>
    <x v="410"/>
    <s v="MEXICO CROSSINGS THROUGH RIO GRANDE CITY TEXAS"/>
    <n v="1541166"/>
    <s v="Truck"/>
    <m/>
    <m/>
    <n v="2024"/>
    <s v="N/A"/>
    <s v="I (import)"/>
    <m/>
  </r>
  <r>
    <s v="Watermelons"/>
    <x v="1"/>
    <s v="No"/>
    <s v="N/A"/>
    <s v="N/A"/>
    <x v="410"/>
    <s v="MEXICO CROSSINGS THROUGH SANTA TERESA NEW MEXICO"/>
    <n v="99792"/>
    <s v="Truck"/>
    <m/>
    <m/>
    <n v="2024"/>
    <s v="N/A"/>
    <s v="I (import)"/>
    <m/>
  </r>
  <r>
    <s v="Watermelons"/>
    <x v="3"/>
    <s v="No"/>
    <s v="N/A"/>
    <s v="RED FLESH SEEDLESS MINIATURE"/>
    <x v="410"/>
    <s v="IMPORTS THROUGH LOS ANGELES-LONG BEACH CALIFORNIA"/>
    <n v="178750"/>
    <s v="Boat"/>
    <m/>
    <m/>
    <n v="2024"/>
    <s v="N/A"/>
    <s v="I (import)"/>
    <m/>
  </r>
  <r>
    <s v="Watermelons"/>
    <x v="1"/>
    <s v="No"/>
    <s v="N/A"/>
    <s v="SEEDLESS"/>
    <x v="410"/>
    <s v="IMPORTS THROUGH PANAMA CITY FLORIDA"/>
    <n v="500247"/>
    <s v="Boat"/>
    <m/>
    <m/>
    <n v="2024"/>
    <s v="N/A"/>
    <s v="I (import)"/>
    <m/>
  </r>
  <r>
    <s v="Watermelons"/>
    <x v="3"/>
    <s v="No"/>
    <s v="N/A"/>
    <s v="N/A"/>
    <x v="410"/>
    <s v="IMPORTS THROUGH PHILADELPHIA-CAMDEN PENNSYLVANIA-NEW JERSEY"/>
    <n v="396101"/>
    <s v="Boat"/>
    <m/>
    <m/>
    <n v="2024"/>
    <s v="N/A"/>
    <s v="I (import)"/>
    <m/>
  </r>
  <r>
    <s v="Watermelons"/>
    <x v="3"/>
    <s v="No"/>
    <s v="N/A"/>
    <s v="SEEDLESS"/>
    <x v="410"/>
    <s v="IMPORTS THROUGH PHILADELPHIA-CAMDEN PENNSYLVANIA-NEW JERSEY"/>
    <n v="170016"/>
    <s v="Boat"/>
    <m/>
    <m/>
    <n v="2024"/>
    <s v="N/A"/>
    <s v="I (import)"/>
    <m/>
  </r>
  <r>
    <s v="Watermelons"/>
    <x v="7"/>
    <s v="No"/>
    <s v="N/A"/>
    <s v="N/A"/>
    <x v="410"/>
    <s v="IMPORTS THROUGH PHILADELPHIA-CAMDEN PENNSYLVANIA-NEW JERSEY"/>
    <n v="1278105"/>
    <s v="Boat"/>
    <m/>
    <m/>
    <n v="2024"/>
    <s v="N/A"/>
    <s v="I (import)"/>
    <m/>
  </r>
  <r>
    <s v="Watermelons"/>
    <x v="3"/>
    <s v="No"/>
    <s v="N/A"/>
    <s v="SEEDLESS"/>
    <x v="410"/>
    <s v="IMPORTS THROUGH PORT CANAVERAL FLORIDA"/>
    <n v="86313"/>
    <s v="Boat"/>
    <m/>
    <m/>
    <n v="2024"/>
    <s v="N/A"/>
    <s v="I (import)"/>
    <m/>
  </r>
  <r>
    <s v="Watermelons"/>
    <x v="4"/>
    <s v="No"/>
    <s v="N/A"/>
    <s v="N/A"/>
    <x v="410"/>
    <s v="IMPORTS THROUGH PORT CANAVERAL FLORIDA"/>
    <n v="41976"/>
    <s v="Boat"/>
    <m/>
    <m/>
    <n v="2024"/>
    <s v="N/A"/>
    <s v="I (import)"/>
    <m/>
  </r>
  <r>
    <s v="Watermelons"/>
    <x v="8"/>
    <s v="No"/>
    <s v="24 inch bins"/>
    <s v="RED FLESH SEEDLESS TYPE"/>
    <x v="411"/>
    <s v="FLORIDA"/>
    <n v="336000"/>
    <s v="Truck"/>
    <n v="840"/>
    <m/>
    <n v="2025"/>
    <s v="N/A"/>
    <s v="D (domestic)"/>
    <m/>
  </r>
  <r>
    <s v="Watermelons"/>
    <x v="4"/>
    <s v="No"/>
    <s v="N/A"/>
    <s v="RED FLESH SEEDLESS MINIATURE"/>
    <x v="411"/>
    <s v="IMPORTS THROUGH PHILADELPHIA-CAMDEN PENNSYLVANIA-NEW JERSEY"/>
    <n v="357500"/>
    <s v="Boat"/>
    <m/>
    <m/>
    <n v="2024"/>
    <s v="N/A"/>
    <s v="I (import)"/>
    <m/>
  </r>
  <r>
    <s v="Watermelons"/>
    <x v="4"/>
    <s v="No"/>
    <s v="N/A"/>
    <s v="SEEDLESS"/>
    <x v="411"/>
    <s v="IMPORTS THROUGH PHILADELPHIA-CAMDEN PENNSYLVANIA-NEW JERSEY"/>
    <n v="250250"/>
    <s v="Boat"/>
    <m/>
    <m/>
    <n v="2024"/>
    <s v="N/A"/>
    <s v="I (import)"/>
    <m/>
  </r>
  <r>
    <s v="Watermelons"/>
    <x v="3"/>
    <s v="No"/>
    <s v="N/A"/>
    <s v="N/A"/>
    <x v="411"/>
    <s v="IMPORTS THROUGH PORT CANAVERAL FLORIDA"/>
    <n v="261650"/>
    <s v="Boat"/>
    <m/>
    <m/>
    <n v="2024"/>
    <s v="N/A"/>
    <s v="I (import)"/>
    <m/>
  </r>
  <r>
    <s v="Watermelons"/>
    <x v="3"/>
    <s v="No"/>
    <s v="N/A"/>
    <s v="SEEDLESS"/>
    <x v="411"/>
    <s v="IMPORTS THROUGH PORT CANAVERAL FLORIDA"/>
    <n v="450443"/>
    <s v="Boat"/>
    <m/>
    <m/>
    <n v="2024"/>
    <s v="N/A"/>
    <s v="I (import)"/>
    <m/>
  </r>
  <r>
    <s v="Watermelons"/>
    <x v="6"/>
    <s v="No"/>
    <s v="N/A"/>
    <s v="N/A"/>
    <x v="411"/>
    <s v="IMPORTS THROUGH PORT CANAVERAL FLORIDA"/>
    <n v="6970"/>
    <s v="Boat"/>
    <m/>
    <m/>
    <n v="2024"/>
    <s v="N/A"/>
    <s v="I (import)"/>
    <m/>
  </r>
  <r>
    <s v="Watermelons"/>
    <x v="4"/>
    <s v="No"/>
    <s v="N/A"/>
    <s v="N/A"/>
    <x v="411"/>
    <s v="IMPORTS THROUGH SOUTH FLORIDA/TAMPA"/>
    <n v="131465"/>
    <s v="Boat"/>
    <m/>
    <m/>
    <n v="2024"/>
    <s v="N/A"/>
    <s v="I (import)"/>
    <m/>
  </r>
  <r>
    <s v="Watermelons"/>
    <x v="3"/>
    <s v="No"/>
    <s v="N/A"/>
    <s v="SEEDLESS"/>
    <x v="411"/>
    <s v="IMPORTS THROUGH WILMINGTON NORTH CAROLINA"/>
    <n v="198000"/>
    <s v="Boat"/>
    <m/>
    <m/>
    <n v="2024"/>
    <s v="N/A"/>
    <s v="I (import)"/>
    <m/>
  </r>
  <r>
    <s v="Watermelons"/>
    <x v="4"/>
    <s v="No"/>
    <s v="N/A"/>
    <s v="RED FLESH SEEDLESS MINIATURE"/>
    <x v="411"/>
    <s v="IMPORTS THROUGH FREEPORT TEXAS"/>
    <n v="178750"/>
    <s v="Boat"/>
    <m/>
    <m/>
    <n v="2024"/>
    <s v="N/A"/>
    <s v="I (import)"/>
    <m/>
  </r>
  <r>
    <s v="Watermelons"/>
    <x v="3"/>
    <s v="No"/>
    <s v="N/A"/>
    <s v="SEEDLESS"/>
    <x v="411"/>
    <s v="IMPORTS THROUGH LOS ANGELES-LONG BEACH CALIFORNIA"/>
    <n v="198000"/>
    <s v="Boat"/>
    <m/>
    <m/>
    <n v="2024"/>
    <s v="N/A"/>
    <s v="I (import)"/>
    <m/>
  </r>
  <r>
    <s v="Watermelons"/>
    <x v="7"/>
    <s v="No"/>
    <s v="N/A"/>
    <s v="SEEDLESS"/>
    <x v="411"/>
    <s v="IMPORTS THROUGH LOS ANGELES-LONG BEACH CALIFORNIA"/>
    <n v="309408"/>
    <s v="Boat"/>
    <m/>
    <m/>
    <n v="2024"/>
    <s v="N/A"/>
    <s v="I (import)"/>
    <m/>
  </r>
  <r>
    <s v="Watermelons"/>
    <x v="3"/>
    <s v="No"/>
    <s v="N/A"/>
    <s v="RED FLESH SEEDLESS MINIATURE"/>
    <x v="411"/>
    <s v="IMPORTS THROUGH PHILADELPHIA-CAMDEN PENNSYLVANIA-NEW JERSEY"/>
    <n v="71500"/>
    <s v="Boat"/>
    <m/>
    <m/>
    <n v="2024"/>
    <s v="N/A"/>
    <s v="I (import)"/>
    <m/>
  </r>
  <r>
    <s v="Watermelons"/>
    <x v="1"/>
    <s v="No"/>
    <s v="N/A"/>
    <s v="N/A"/>
    <x v="411"/>
    <s v="MEXICO CROSSINGS THROUGH PHARR TEXAS"/>
    <n v="168872"/>
    <s v="Truck"/>
    <m/>
    <m/>
    <n v="2024"/>
    <s v="N/A"/>
    <s v="I (import)"/>
    <m/>
  </r>
  <r>
    <s v="Watermelons"/>
    <x v="1"/>
    <s v="No"/>
    <s v="N/A"/>
    <s v="SEEDLESS"/>
    <x v="411"/>
    <s v="MEXICO CROSSINGS THROUGH PHARR TEXAS"/>
    <n v="221760"/>
    <s v="Truck"/>
    <m/>
    <m/>
    <n v="2024"/>
    <s v="N/A"/>
    <s v="I (import)"/>
    <m/>
  </r>
  <r>
    <s v="Watermelons"/>
    <x v="1"/>
    <s v="No"/>
    <s v="N/A"/>
    <s v="N/A"/>
    <x v="411"/>
    <s v="MEXICO CROSSINGS THROUGH PROGRESO TEXAS"/>
    <n v="6940437"/>
    <s v="Truck"/>
    <m/>
    <m/>
    <n v="2024"/>
    <s v="N/A"/>
    <s v="I (import)"/>
    <m/>
  </r>
  <r>
    <s v="Watermelons"/>
    <x v="1"/>
    <s v="No"/>
    <s v="N/A"/>
    <s v="SEEDLESS"/>
    <x v="411"/>
    <s v="MEXICO CROSSINGS THROUGH PROGRESO TEXAS"/>
    <n v="469106"/>
    <s v="Truck"/>
    <m/>
    <m/>
    <n v="2024"/>
    <s v="N/A"/>
    <s v="I (import)"/>
    <m/>
  </r>
  <r>
    <s v="Watermelons"/>
    <x v="1"/>
    <s v="No"/>
    <s v="N/A"/>
    <s v="SEEDLESS"/>
    <x v="411"/>
    <s v="MEXICO CROSSINGS THROUGH RIO GRANDE CITY TEXAS"/>
    <n v="220418"/>
    <s v="Truck"/>
    <m/>
    <m/>
    <n v="2024"/>
    <s v="N/A"/>
    <s v="I (import)"/>
    <m/>
  </r>
  <r>
    <s v="Watermelons"/>
    <x v="1"/>
    <s v="No"/>
    <s v="N/A"/>
    <s v="N/A"/>
    <x v="411"/>
    <s v="MEXICO CROSSINGS THROUGH SANTA TERESA NEW MEXICO"/>
    <n v="99792"/>
    <s v="Truck"/>
    <m/>
    <m/>
    <n v="2024"/>
    <s v="N/A"/>
    <s v="I (import)"/>
    <m/>
  </r>
  <r>
    <s v="Watermelons"/>
    <x v="1"/>
    <s v="No"/>
    <s v="N/A"/>
    <s v="N/A"/>
    <x v="411"/>
    <s v="MEXICO CROSSINGS THROUGH NOGALES ARIZONA"/>
    <n v="489942"/>
    <s v="Truck"/>
    <m/>
    <m/>
    <n v="2024"/>
    <s v="N/A"/>
    <s v="I (import)"/>
    <m/>
  </r>
  <r>
    <s v="Watermelons"/>
    <x v="1"/>
    <s v="Yes"/>
    <s v="N/A"/>
    <s v="RED FLESH SEEDLESS MINIATURE"/>
    <x v="411"/>
    <s v="MEXICO CROSSINGS THROUGH NOGALES ARIZONA"/>
    <n v="6545"/>
    <s v="Truck"/>
    <m/>
    <m/>
    <n v="2024"/>
    <s v="N/A"/>
    <s v="I (import)"/>
    <m/>
  </r>
  <r>
    <s v="Watermelons"/>
    <x v="1"/>
    <s v="No"/>
    <s v="N/A"/>
    <s v="RED FLESH SEEDLESS MINIATURE"/>
    <x v="411"/>
    <s v="MEXICO CROSSINGS THROUGH NOGALES ARIZONA"/>
    <n v="94380"/>
    <s v="Truck"/>
    <m/>
    <m/>
    <n v="2024"/>
    <s v="N/A"/>
    <s v="I (import)"/>
    <m/>
  </r>
  <r>
    <s v="Watermelons"/>
    <x v="1"/>
    <s v="No"/>
    <s v="N/A"/>
    <s v="SEEDLESS"/>
    <x v="411"/>
    <s v="MEXICO CROSSINGS THROUGH NOGALES ARIZONA"/>
    <n v="999953"/>
    <s v="Truck"/>
    <m/>
    <m/>
    <n v="2024"/>
    <s v="N/A"/>
    <s v="I (import)"/>
    <m/>
  </r>
  <r>
    <s v="Watermelons"/>
    <x v="1"/>
    <s v="No"/>
    <s v="N/A"/>
    <s v="N/A"/>
    <x v="411"/>
    <s v="MEXICO CROSSINGS THROUGH OTAY MESA CALIFORNIA"/>
    <n v="92453"/>
    <s v="Truck"/>
    <m/>
    <m/>
    <n v="2024"/>
    <s v="N/A"/>
    <s v="I (import)"/>
    <m/>
  </r>
  <r>
    <s v="Watermelons"/>
    <x v="1"/>
    <s v="No"/>
    <s v="N/A"/>
    <s v="SEEDLESS"/>
    <x v="411"/>
    <s v="MEXICO CROSSINGS THROUGH OTAY MESA CALIFORNIA"/>
    <n v="181188"/>
    <s v="Truck"/>
    <m/>
    <m/>
    <n v="2024"/>
    <s v="N/A"/>
    <s v="I (import)"/>
    <m/>
  </r>
  <r>
    <s v="Watermelons"/>
    <x v="8"/>
    <s v="No"/>
    <s v="24 inch bins"/>
    <s v="RED FLESH SEEDLESS TYPE"/>
    <x v="412"/>
    <s v="FLORIDA"/>
    <n v="268800"/>
    <s v="Truck"/>
    <n v="671"/>
    <m/>
    <n v="2025"/>
    <s v="N/A"/>
    <s v="D (domestic)"/>
    <m/>
  </r>
  <r>
    <s v="Watermelons"/>
    <x v="1"/>
    <s v="No"/>
    <s v="N/A"/>
    <s v="N/A"/>
    <x v="412"/>
    <s v="MEXICO CROSSINGS THROUGH NOGALES ARIZONA"/>
    <n v="587112"/>
    <s v="Truck"/>
    <m/>
    <m/>
    <n v="2024"/>
    <s v="N/A"/>
    <s v="I (import)"/>
    <m/>
  </r>
  <r>
    <s v="Watermelons"/>
    <x v="1"/>
    <s v="No"/>
    <s v="N/A"/>
    <s v="RED FLESH SEEDLESS MINIATURE"/>
    <x v="412"/>
    <s v="MEXICO CROSSINGS THROUGH NOGALES ARIZONA"/>
    <n v="17580"/>
    <s v="Truck"/>
    <m/>
    <m/>
    <n v="2024"/>
    <s v="N/A"/>
    <s v="I (import)"/>
    <m/>
  </r>
  <r>
    <s v="Watermelons"/>
    <x v="1"/>
    <s v="No"/>
    <s v="N/A"/>
    <s v="SEEDLESS"/>
    <x v="412"/>
    <s v="MEXICO CROSSINGS THROUGH NOGALES ARIZONA"/>
    <n v="1696574"/>
    <s v="Truck"/>
    <m/>
    <m/>
    <n v="2024"/>
    <s v="N/A"/>
    <s v="I (import)"/>
    <m/>
  </r>
  <r>
    <s v="Watermelons"/>
    <x v="1"/>
    <s v="No"/>
    <s v="N/A"/>
    <s v="N/A"/>
    <x v="412"/>
    <s v="MEXICO CROSSINGS THROUGH OTAY MESA CALIFORNIA"/>
    <n v="21555"/>
    <s v="Truck"/>
    <m/>
    <m/>
    <n v="2024"/>
    <s v="N/A"/>
    <s v="I (import)"/>
    <m/>
  </r>
  <r>
    <s v="Watermelons"/>
    <x v="1"/>
    <s v="No"/>
    <s v="N/A"/>
    <s v="SEEDLESS"/>
    <x v="412"/>
    <s v="MEXICO CROSSINGS THROUGH OTAY MESA CALIFORNIA"/>
    <n v="35482"/>
    <s v="Truck"/>
    <m/>
    <m/>
    <n v="2024"/>
    <s v="N/A"/>
    <s v="I (import)"/>
    <m/>
  </r>
  <r>
    <s v="Watermelons"/>
    <x v="1"/>
    <s v="No"/>
    <s v="N/A"/>
    <s v="SEEDLESS"/>
    <x v="412"/>
    <s v="MEXICO CROSSINGS THROUGH PHARR TEXAS"/>
    <n v="131617"/>
    <s v="Truck"/>
    <m/>
    <m/>
    <n v="2024"/>
    <s v="N/A"/>
    <s v="I (import)"/>
    <m/>
  </r>
  <r>
    <s v="Watermelons"/>
    <x v="1"/>
    <s v="No"/>
    <s v="N/A"/>
    <s v="N/A"/>
    <x v="412"/>
    <s v="MEXICO CROSSINGS THROUGH PROGRESO TEXAS"/>
    <n v="667346"/>
    <s v="Truck"/>
    <m/>
    <m/>
    <n v="2024"/>
    <s v="N/A"/>
    <s v="I (import)"/>
    <m/>
  </r>
  <r>
    <s v="Watermelons"/>
    <x v="1"/>
    <s v="No"/>
    <s v="N/A"/>
    <s v="SEEDLESS"/>
    <x v="412"/>
    <s v="MEXICO CROSSINGS THROUGH PROGRESO TEXAS"/>
    <n v="660737"/>
    <s v="Truck"/>
    <m/>
    <m/>
    <n v="2024"/>
    <s v="N/A"/>
    <s v="I (import)"/>
    <m/>
  </r>
  <r>
    <s v="Watermelons"/>
    <x v="1"/>
    <s v="No"/>
    <s v="N/A"/>
    <s v="SEEDLESS"/>
    <x v="412"/>
    <s v="MEXICO CROSSINGS THROUGH RIO GRANDE CITY TEXAS"/>
    <n v="303380"/>
    <s v="Truck"/>
    <m/>
    <m/>
    <n v="2024"/>
    <s v="N/A"/>
    <s v="I (import)"/>
    <m/>
  </r>
  <r>
    <s v="Watermelons"/>
    <x v="1"/>
    <s v="No"/>
    <s v="N/A"/>
    <s v="N/A"/>
    <x v="412"/>
    <s v="MEXICO CROSSINGS THROUGH SANTA TERESA NEW MEXICO"/>
    <n v="49896"/>
    <s v="Truck"/>
    <m/>
    <m/>
    <n v="2024"/>
    <s v="N/A"/>
    <s v="I (import)"/>
    <m/>
  </r>
  <r>
    <s v="Watermelons"/>
    <x v="3"/>
    <s v="No"/>
    <s v="N/A"/>
    <s v="SEEDLESS"/>
    <x v="412"/>
    <s v="IMPORTS THROUGH FREEPORT TEXAS"/>
    <n v="74048"/>
    <s v="Boat"/>
    <m/>
    <m/>
    <n v="2024"/>
    <s v="N/A"/>
    <s v="I (import)"/>
    <m/>
  </r>
  <r>
    <s v="Watermelons"/>
    <x v="7"/>
    <s v="No"/>
    <s v="N/A"/>
    <s v="SEEDLESS"/>
    <x v="412"/>
    <s v="IMPORTS THROUGH FREEPORT TEXAS"/>
    <n v="360096"/>
    <s v="Boat"/>
    <m/>
    <m/>
    <n v="2024"/>
    <s v="N/A"/>
    <s v="I (import)"/>
    <m/>
  </r>
  <r>
    <s v="Watermelons"/>
    <x v="3"/>
    <s v="No"/>
    <s v="N/A"/>
    <s v="SEEDLESS"/>
    <x v="412"/>
    <s v="IMPORTS THROUGH HOUSTON TEXAS"/>
    <n v="214500"/>
    <s v="Boat"/>
    <m/>
    <m/>
    <n v="2024"/>
    <s v="N/A"/>
    <s v="I (import)"/>
    <m/>
  </r>
  <r>
    <s v="Watermelons"/>
    <x v="1"/>
    <s v="No"/>
    <s v="N/A"/>
    <s v="SEEDLESS"/>
    <x v="412"/>
    <s v="IMPORTS THROUGH PANAMA CITY FLORIDA"/>
    <n v="201060"/>
    <s v="Boat"/>
    <m/>
    <m/>
    <n v="2024"/>
    <s v="N/A"/>
    <s v="I (import)"/>
    <m/>
  </r>
  <r>
    <s v="Watermelons"/>
    <x v="3"/>
    <s v="No"/>
    <s v="N/A"/>
    <s v="N/A"/>
    <x v="412"/>
    <s v="IMPORTS THROUGH PHILADELPHIA-CAMDEN PENNSYLVANIA-NEW JERSEY"/>
    <n v="58210"/>
    <s v="Boat"/>
    <m/>
    <m/>
    <n v="2024"/>
    <s v="N/A"/>
    <s v="I (import)"/>
    <m/>
  </r>
  <r>
    <s v="Watermelons"/>
    <x v="3"/>
    <s v="No"/>
    <s v="N/A"/>
    <s v="SEEDLESS"/>
    <x v="412"/>
    <s v="IMPORTS THROUGH PORT CANAVERAL FLORIDA"/>
    <n v="441320"/>
    <s v="Boat"/>
    <m/>
    <m/>
    <n v="2024"/>
    <s v="N/A"/>
    <s v="I (import)"/>
    <m/>
  </r>
  <r>
    <s v="Watermelons"/>
    <x v="7"/>
    <s v="No"/>
    <s v="N/A"/>
    <s v="SEEDLESS"/>
    <x v="412"/>
    <s v="IMPORTS THROUGH PORT CANAVERAL FLORIDA"/>
    <n v="45936"/>
    <s v="Boat"/>
    <m/>
    <m/>
    <n v="2024"/>
    <s v="N/A"/>
    <s v="I (import)"/>
    <m/>
  </r>
  <r>
    <s v="Watermelons"/>
    <x v="0"/>
    <s v="No"/>
    <s v="N/A"/>
    <s v="N/A"/>
    <x v="412"/>
    <s v="IMPORTS THROUGH SAN JUAN PUERTO RICO"/>
    <n v="1657"/>
    <s v="Boat"/>
    <m/>
    <m/>
    <n v="2024"/>
    <s v="N/A"/>
    <s v="I (import)"/>
    <m/>
  </r>
  <r>
    <s v="Watermelons"/>
    <x v="3"/>
    <s v="No"/>
    <s v="N/A"/>
    <s v="N/A"/>
    <x v="412"/>
    <s v="IMPORTS THROUGH SOUTH FLORIDA/TAMPA"/>
    <n v="171600"/>
    <s v="Boat"/>
    <m/>
    <m/>
    <n v="2024"/>
    <s v="N/A"/>
    <s v="I (import)"/>
    <m/>
  </r>
  <r>
    <s v="Watermelons"/>
    <x v="8"/>
    <s v="No"/>
    <s v="24 inch bins"/>
    <s v="RED FLESH SEEDLESS TYPE"/>
    <x v="413"/>
    <s v="FLORIDA"/>
    <n v="224000"/>
    <s v="Truck"/>
    <n v="560"/>
    <m/>
    <n v="2025"/>
    <s v="N/A"/>
    <s v="D (domestic)"/>
    <m/>
  </r>
  <r>
    <s v="Watermelons"/>
    <x v="1"/>
    <s v="No"/>
    <s v="N/A"/>
    <s v="N/A"/>
    <x v="414"/>
    <s v="MEXICO CROSSINGS THROUGH PROGRESO TEXAS"/>
    <n v="159412"/>
    <s v="Truck"/>
    <m/>
    <m/>
    <n v="2024"/>
    <s v="N/A"/>
    <s v="I (import)"/>
    <m/>
  </r>
  <r>
    <s v="Watermelons"/>
    <x v="8"/>
    <s v="No"/>
    <s v="24 inch bins"/>
    <s v="RED FLESH SEEDLESS TYPE"/>
    <x v="414"/>
    <s v="FLORIDA"/>
    <n v="201600"/>
    <s v="Truck"/>
    <n v="504"/>
    <m/>
    <n v="2025"/>
    <s v="N/A"/>
    <s v="D (domestic)"/>
    <m/>
  </r>
  <r>
    <s v="Watermelons"/>
    <x v="1"/>
    <s v="No"/>
    <s v="N/A"/>
    <s v="N/A"/>
    <x v="415"/>
    <s v="MEXICO CROSSINGS THROUGH NOGALES ARIZONA"/>
    <n v="790856"/>
    <s v="Truck"/>
    <m/>
    <m/>
    <n v="2024"/>
    <s v="N/A"/>
    <s v="I (import)"/>
    <m/>
  </r>
  <r>
    <s v="Watermelons"/>
    <x v="8"/>
    <s v="No"/>
    <s v="24 inch bins"/>
    <s v="RED FLESH SEEDLESS TYPE"/>
    <x v="415"/>
    <s v="FLORIDA"/>
    <n v="179200"/>
    <s v="Truck"/>
    <n v="448"/>
    <m/>
    <n v="2025"/>
    <s v="N/A"/>
    <s v="D (domestic)"/>
    <m/>
  </r>
  <r>
    <s v="Watermelons"/>
    <x v="1"/>
    <s v="Yes"/>
    <s v="N/A"/>
    <s v="RED FLESH SEEDLESS MINIATURE"/>
    <x v="415"/>
    <s v="MEXICO CROSSINGS THROUGH NOGALES ARIZONA"/>
    <n v="22440"/>
    <s v="Truck"/>
    <m/>
    <m/>
    <n v="2024"/>
    <s v="N/A"/>
    <s v="I (import)"/>
    <m/>
  </r>
  <r>
    <s v="Watermelons"/>
    <x v="1"/>
    <s v="No"/>
    <s v="N/A"/>
    <s v="RED FLESH SEEDLESS MINIATURE"/>
    <x v="415"/>
    <s v="MEXICO CROSSINGS THROUGH NOGALES ARIZONA"/>
    <n v="146331"/>
    <s v="Truck"/>
    <m/>
    <m/>
    <n v="2024"/>
    <s v="N/A"/>
    <s v="I (import)"/>
    <m/>
  </r>
  <r>
    <s v="Watermelons"/>
    <x v="1"/>
    <s v="No"/>
    <s v="N/A"/>
    <s v="SEEDLESS"/>
    <x v="415"/>
    <s v="MEXICO CROSSINGS THROUGH NOGALES ARIZONA"/>
    <n v="1326536"/>
    <s v="Truck"/>
    <m/>
    <m/>
    <n v="2024"/>
    <s v="N/A"/>
    <s v="I (import)"/>
    <m/>
  </r>
  <r>
    <s v="Watermelons"/>
    <x v="1"/>
    <s v="No"/>
    <s v="N/A"/>
    <s v="N/A"/>
    <x v="415"/>
    <s v="MEXICO CROSSINGS THROUGH OTAY MESA CALIFORNIA"/>
    <n v="82597"/>
    <s v="Truck"/>
    <m/>
    <m/>
    <n v="2024"/>
    <s v="N/A"/>
    <s v="I (import)"/>
    <m/>
  </r>
  <r>
    <s v="Watermelons"/>
    <x v="1"/>
    <s v="No"/>
    <s v="N/A"/>
    <s v="SEEDLESS"/>
    <x v="415"/>
    <s v="MEXICO CROSSINGS THROUGH OTAY MESA CALIFORNIA"/>
    <n v="65872"/>
    <s v="Truck"/>
    <m/>
    <m/>
    <n v="2024"/>
    <s v="N/A"/>
    <s v="I (import)"/>
    <m/>
  </r>
  <r>
    <s v="Watermelons"/>
    <x v="1"/>
    <s v="No"/>
    <s v="N/A"/>
    <s v="N/A"/>
    <x v="415"/>
    <s v="MEXICO CROSSINGS THROUGH PHARR TEXAS"/>
    <n v="157725"/>
    <s v="Truck"/>
    <m/>
    <m/>
    <n v="2024"/>
    <s v="N/A"/>
    <s v="I (import)"/>
    <m/>
  </r>
  <r>
    <s v="Watermelons"/>
    <x v="1"/>
    <s v="No"/>
    <s v="N/A"/>
    <s v="SEEDLESS"/>
    <x v="415"/>
    <s v="MEXICO CROSSINGS THROUGH PHARR TEXAS"/>
    <n v="87173"/>
    <s v="Truck"/>
    <m/>
    <m/>
    <n v="2024"/>
    <s v="N/A"/>
    <s v="I (import)"/>
    <m/>
  </r>
  <r>
    <s v="Watermelons"/>
    <x v="1"/>
    <s v="No"/>
    <s v="N/A"/>
    <s v="N/A"/>
    <x v="415"/>
    <s v="MEXICO CROSSINGS THROUGH PROGRESO TEXAS"/>
    <n v="591866"/>
    <s v="Truck"/>
    <m/>
    <m/>
    <n v="2024"/>
    <s v="N/A"/>
    <s v="I (import)"/>
    <m/>
  </r>
  <r>
    <s v="Watermelons"/>
    <x v="1"/>
    <s v="No"/>
    <s v="N/A"/>
    <s v="SEEDLESS"/>
    <x v="415"/>
    <s v="MEXICO CROSSINGS THROUGH PROGRESO TEXAS"/>
    <n v="230890"/>
    <s v="Truck"/>
    <m/>
    <m/>
    <n v="2024"/>
    <s v="N/A"/>
    <s v="I (import)"/>
    <m/>
  </r>
  <r>
    <s v="Watermelons"/>
    <x v="1"/>
    <s v="No"/>
    <s v="N/A"/>
    <s v="N/A"/>
    <x v="415"/>
    <s v="MEXICO CROSSINGS THROUGH SANTA TERESA NEW MEXICO"/>
    <n v="99792"/>
    <s v="Truck"/>
    <m/>
    <m/>
    <n v="2024"/>
    <s v="N/A"/>
    <s v="I (import)"/>
    <m/>
  </r>
  <r>
    <s v="Watermelons"/>
    <x v="3"/>
    <s v="No"/>
    <s v="N/A"/>
    <s v="RED FLESH SEEDLESS MINIATURE"/>
    <x v="415"/>
    <s v="IMPORTS THROUGH LOS ANGELES-LONG BEACH CALIFORNIA"/>
    <n v="250250"/>
    <s v="Boat"/>
    <m/>
    <m/>
    <n v="2024"/>
    <s v="N/A"/>
    <s v="I (import)"/>
    <m/>
  </r>
  <r>
    <s v="Watermelons"/>
    <x v="3"/>
    <s v="No"/>
    <s v="N/A"/>
    <s v="SEEDLESS"/>
    <x v="415"/>
    <s v="IMPORTS THROUGH LOS ANGELES-LONG BEACH CALIFORNIA"/>
    <n v="264000"/>
    <s v="Boat"/>
    <m/>
    <m/>
    <n v="2024"/>
    <s v="N/A"/>
    <s v="I (import)"/>
    <m/>
  </r>
  <r>
    <s v="Watermelons"/>
    <x v="3"/>
    <s v="No"/>
    <s v="N/A"/>
    <s v="N/A"/>
    <x v="415"/>
    <s v="IMPORTS THROUGH PHILADELPHIA-CAMDEN PENNSYLVANIA-NEW JERSEY"/>
    <n v="186971"/>
    <s v="Boat"/>
    <m/>
    <m/>
    <n v="2024"/>
    <s v="N/A"/>
    <s v="I (import)"/>
    <m/>
  </r>
  <r>
    <s v="Watermelons"/>
    <x v="3"/>
    <s v="No"/>
    <s v="N/A"/>
    <s v="RED FLESH SEEDLESS MINIATURE"/>
    <x v="415"/>
    <s v="IMPORTS THROUGH PORT CANAVERAL FLORIDA"/>
    <n v="1269840"/>
    <s v="Boat"/>
    <m/>
    <m/>
    <n v="2024"/>
    <s v="N/A"/>
    <s v="I (import)"/>
    <m/>
  </r>
  <r>
    <s v="Watermelons"/>
    <x v="3"/>
    <s v="No"/>
    <s v="N/A"/>
    <s v="SEEDLESS"/>
    <x v="415"/>
    <s v="IMPORTS THROUGH PORT CANAVERAL FLORIDA"/>
    <n v="1247695"/>
    <s v="Boat"/>
    <m/>
    <m/>
    <n v="2024"/>
    <s v="N/A"/>
    <s v="I (import)"/>
    <m/>
  </r>
  <r>
    <s v="Watermelons"/>
    <x v="4"/>
    <s v="No"/>
    <s v="N/A"/>
    <s v="RED FLESH SEEDLESS MINIATURE"/>
    <x v="415"/>
    <s v="IMPORTS THROUGH PORT CANAVERAL FLORIDA"/>
    <n v="338360"/>
    <s v="Boat"/>
    <m/>
    <m/>
    <n v="2024"/>
    <s v="N/A"/>
    <s v="I (import)"/>
    <m/>
  </r>
  <r>
    <s v="Watermelons"/>
    <x v="4"/>
    <s v="No"/>
    <s v="N/A"/>
    <s v="SEEDLESS"/>
    <x v="415"/>
    <s v="IMPORTS THROUGH PORT CANAVERAL FLORIDA"/>
    <n v="2492380"/>
    <s v="Boat"/>
    <m/>
    <m/>
    <n v="2024"/>
    <s v="N/A"/>
    <s v="I (import)"/>
    <m/>
  </r>
  <r>
    <s v="Watermelons"/>
    <x v="6"/>
    <s v="No"/>
    <s v="N/A"/>
    <s v="N/A"/>
    <x v="415"/>
    <s v="IMPORTS THROUGH PORT CANAVERAL FLORIDA"/>
    <n v="185170"/>
    <s v="Boat"/>
    <m/>
    <m/>
    <n v="2024"/>
    <s v="N/A"/>
    <s v="I (import)"/>
    <m/>
  </r>
  <r>
    <s v="Watermelons"/>
    <x v="7"/>
    <s v="No"/>
    <s v="N/A"/>
    <s v="SEEDLESS"/>
    <x v="415"/>
    <s v="IMPORTS THROUGH PORT CANAVERAL FLORIDA"/>
    <n v="131736"/>
    <s v="Boat"/>
    <m/>
    <m/>
    <n v="2024"/>
    <s v="N/A"/>
    <s v="I (import)"/>
    <m/>
  </r>
  <r>
    <s v="Watermelons"/>
    <x v="0"/>
    <s v="No"/>
    <s v="N/A"/>
    <s v="N/A"/>
    <x v="415"/>
    <s v="IMPORTS THROUGH SAN JUAN PUERTO RICO"/>
    <n v="36619"/>
    <s v="Boat"/>
    <m/>
    <m/>
    <n v="2024"/>
    <s v="N/A"/>
    <s v="I (import)"/>
    <m/>
  </r>
  <r>
    <s v="Watermelons"/>
    <x v="3"/>
    <s v="No"/>
    <s v="N/A"/>
    <s v="N/A"/>
    <x v="415"/>
    <s v="IMPORTS THROUGH SOUTH FLORIDA/TAMPA"/>
    <n v="792044"/>
    <s v="Boat"/>
    <m/>
    <m/>
    <n v="2024"/>
    <s v="N/A"/>
    <s v="I (import)"/>
    <m/>
  </r>
  <r>
    <s v="Watermelons"/>
    <x v="3"/>
    <s v="No"/>
    <s v="N/A"/>
    <s v="SEEDLESS"/>
    <x v="415"/>
    <s v="IMPORTS THROUGH SOUTH FLORIDA/TAMPA"/>
    <n v="1557992"/>
    <s v="Boat"/>
    <m/>
    <m/>
    <n v="2024"/>
    <s v="N/A"/>
    <s v="I (import)"/>
    <m/>
  </r>
  <r>
    <s v="Watermelons"/>
    <x v="1"/>
    <s v="No"/>
    <s v="N/A"/>
    <s v="SEEDLESS"/>
    <x v="416"/>
    <s v="IMPORTS THROUGH PANAMA CITY FLORIDA"/>
    <n v="665951"/>
    <s v="Boat"/>
    <m/>
    <m/>
    <n v="2024"/>
    <s v="N/A"/>
    <s v="I (import)"/>
    <m/>
  </r>
  <r>
    <s v="Watermelons"/>
    <x v="3"/>
    <s v="No"/>
    <s v="N/A"/>
    <s v="N/A"/>
    <x v="416"/>
    <s v="IMPORTS THROUGH PORT CANAVERAL FLORIDA"/>
    <n v="37066"/>
    <s v="Boat"/>
    <m/>
    <m/>
    <n v="2024"/>
    <s v="N/A"/>
    <s v="I (import)"/>
    <m/>
  </r>
  <r>
    <s v="Watermelons"/>
    <x v="3"/>
    <s v="No"/>
    <s v="N/A"/>
    <s v="SEEDLESS"/>
    <x v="416"/>
    <s v="IMPORTS THROUGH PORT CANAVERAL FLORIDA"/>
    <n v="1064316"/>
    <s v="Boat"/>
    <m/>
    <m/>
    <n v="2024"/>
    <s v="N/A"/>
    <s v="I (import)"/>
    <m/>
  </r>
  <r>
    <s v="Watermelons"/>
    <x v="4"/>
    <s v="No"/>
    <s v="N/A"/>
    <s v="SEEDLESS"/>
    <x v="416"/>
    <s v="IMPORTS THROUGH PORT CANAVERAL FLORIDA"/>
    <n v="39294"/>
    <s v="Boat"/>
    <m/>
    <m/>
    <n v="2024"/>
    <s v="N/A"/>
    <s v="I (import)"/>
    <m/>
  </r>
  <r>
    <s v="Watermelons"/>
    <x v="7"/>
    <s v="No"/>
    <s v="N/A"/>
    <s v="SEEDLESS"/>
    <x v="416"/>
    <s v="IMPORTS THROUGH PORT CANAVERAL FLORIDA"/>
    <n v="90354"/>
    <s v="Boat"/>
    <m/>
    <m/>
    <n v="2024"/>
    <s v="N/A"/>
    <s v="I (import)"/>
    <m/>
  </r>
  <r>
    <s v="Watermelons"/>
    <x v="0"/>
    <s v="No"/>
    <s v="N/A"/>
    <s v="N/A"/>
    <x v="416"/>
    <s v="IMPORTS THROUGH SAN JUAN PUERTO RICO"/>
    <n v="2"/>
    <s v="Boat"/>
    <m/>
    <m/>
    <n v="2024"/>
    <s v="N/A"/>
    <s v="I (import)"/>
    <m/>
  </r>
  <r>
    <s v="Watermelons"/>
    <x v="3"/>
    <s v="No"/>
    <s v="N/A"/>
    <s v="N/A"/>
    <x v="416"/>
    <s v="IMPORTS THROUGH SOUTH FLORIDA/TAMPA"/>
    <n v="303591"/>
    <s v="Boat"/>
    <m/>
    <m/>
    <n v="2024"/>
    <s v="N/A"/>
    <s v="I (import)"/>
    <m/>
  </r>
  <r>
    <s v="Watermelons"/>
    <x v="7"/>
    <s v="No"/>
    <s v="N/A"/>
    <s v="SEEDLESS"/>
    <x v="416"/>
    <s v="IMPORTS THROUGH SOUTH FLORIDA/TAMPA"/>
    <n v="85274"/>
    <s v="Boat"/>
    <m/>
    <m/>
    <n v="2024"/>
    <s v="N/A"/>
    <s v="I (import)"/>
    <m/>
  </r>
  <r>
    <s v="Watermelons"/>
    <x v="3"/>
    <s v="No"/>
    <s v="N/A"/>
    <s v="SEEDLESS"/>
    <x v="416"/>
    <s v="IMPORTS THROUGH WILMINGTON DELAWARE"/>
    <n v="880000"/>
    <s v="Boat"/>
    <m/>
    <m/>
    <n v="2024"/>
    <s v="N/A"/>
    <s v="I (import)"/>
    <m/>
  </r>
  <r>
    <s v="Watermelons"/>
    <x v="7"/>
    <s v="No"/>
    <s v="N/A"/>
    <s v="SEEDLESS"/>
    <x v="416"/>
    <s v="IMPORTS THROUGH TAMPA AIRPORT FLORIDA"/>
    <n v="360041"/>
    <s v="Boat"/>
    <m/>
    <m/>
    <n v="2024"/>
    <s v="N/A"/>
    <s v="I (import)"/>
    <m/>
  </r>
  <r>
    <s v="Watermelons"/>
    <x v="1"/>
    <s v="No"/>
    <s v="N/A"/>
    <s v="N/A"/>
    <x v="416"/>
    <s v="MEXICO CROSSINGS THROUGH PROGRESO TEXAS"/>
    <n v="3058774"/>
    <s v="Truck"/>
    <m/>
    <m/>
    <n v="2024"/>
    <s v="N/A"/>
    <s v="I (import)"/>
    <m/>
  </r>
  <r>
    <s v="Watermelons"/>
    <x v="1"/>
    <s v="No"/>
    <s v="N/A"/>
    <s v="SEEDLESS"/>
    <x v="416"/>
    <s v="MEXICO CROSSINGS THROUGH PROGRESO TEXAS"/>
    <n v="277563"/>
    <s v="Truck"/>
    <m/>
    <m/>
    <n v="2024"/>
    <s v="N/A"/>
    <s v="I (import)"/>
    <m/>
  </r>
  <r>
    <s v="Watermelons"/>
    <x v="1"/>
    <s v="No"/>
    <s v="N/A"/>
    <s v="N/A"/>
    <x v="416"/>
    <s v="MEXICO CROSSINGS THROUGH SANTA TERESA NEW MEXICO"/>
    <n v="249480"/>
    <s v="Truck"/>
    <m/>
    <m/>
    <n v="2024"/>
    <s v="N/A"/>
    <s v="I (import)"/>
    <m/>
  </r>
  <r>
    <s v="Watermelons"/>
    <x v="7"/>
    <s v="No"/>
    <s v="N/A"/>
    <s v="SEEDLESS"/>
    <x v="416"/>
    <s v="IMPORTS THROUGH LOS ANGELES-LONG BEACH CALIFORNIA"/>
    <n v="196238"/>
    <s v="Boat"/>
    <m/>
    <m/>
    <n v="2024"/>
    <s v="N/A"/>
    <s v="I (import)"/>
    <m/>
  </r>
  <r>
    <s v="Watermelons"/>
    <x v="1"/>
    <s v="No"/>
    <s v="N/A"/>
    <s v="N/A"/>
    <x v="416"/>
    <s v="MEXICO CROSSINGS THROUGH PHARR TEXAS"/>
    <n v="100800"/>
    <s v="Truck"/>
    <m/>
    <m/>
    <n v="2024"/>
    <s v="N/A"/>
    <s v="I (import)"/>
    <m/>
  </r>
  <r>
    <s v="Watermelons"/>
    <x v="1"/>
    <s v="No"/>
    <s v="N/A"/>
    <s v="SEEDLESS"/>
    <x v="416"/>
    <s v="MEXICO CROSSINGS THROUGH PHARR TEXAS"/>
    <n v="135872"/>
    <s v="Truck"/>
    <m/>
    <m/>
    <n v="2024"/>
    <s v="N/A"/>
    <s v="I (import)"/>
    <m/>
  </r>
  <r>
    <s v="Watermelons"/>
    <x v="1"/>
    <s v="No"/>
    <s v="N/A"/>
    <s v="N/A"/>
    <x v="416"/>
    <s v="MEXICO CROSSINGS THROUGH NOGALES ARIZONA"/>
    <n v="1106640"/>
    <s v="Truck"/>
    <m/>
    <m/>
    <n v="2024"/>
    <s v="N/A"/>
    <s v="I (import)"/>
    <m/>
  </r>
  <r>
    <s v="Watermelons"/>
    <x v="1"/>
    <s v="No"/>
    <s v="N/A"/>
    <s v="RED FLESH SEEDLESS MINIATURE"/>
    <x v="416"/>
    <s v="MEXICO CROSSINGS THROUGH NOGALES ARIZONA"/>
    <n v="144747"/>
    <s v="Truck"/>
    <m/>
    <m/>
    <n v="2024"/>
    <s v="N/A"/>
    <s v="I (import)"/>
    <m/>
  </r>
  <r>
    <s v="Watermelons"/>
    <x v="1"/>
    <s v="No"/>
    <s v="N/A"/>
    <s v="SEEDLESS"/>
    <x v="416"/>
    <s v="MEXICO CROSSINGS THROUGH NOGALES ARIZONA"/>
    <n v="1613141"/>
    <s v="Truck"/>
    <m/>
    <m/>
    <n v="2024"/>
    <s v="N/A"/>
    <s v="I (import)"/>
    <m/>
  </r>
  <r>
    <s v="Watermelons"/>
    <x v="1"/>
    <s v="No"/>
    <s v="N/A"/>
    <s v="N/A"/>
    <x v="416"/>
    <s v="MEXICO CROSSINGS THROUGH OTAY MESA CALIFORNIA"/>
    <n v="7698"/>
    <s v="Truck"/>
    <m/>
    <m/>
    <n v="2024"/>
    <s v="N/A"/>
    <s v="I (import)"/>
    <m/>
  </r>
  <r>
    <s v="Watermelons"/>
    <x v="1"/>
    <s v="No"/>
    <s v="N/A"/>
    <s v="SEEDLESS"/>
    <x v="416"/>
    <s v="MEXICO CROSSINGS THROUGH OTAY MESA CALIFORNIA"/>
    <n v="112622"/>
    <s v="Truck"/>
    <m/>
    <m/>
    <n v="2024"/>
    <s v="N/A"/>
    <s v="I (import)"/>
    <m/>
  </r>
  <r>
    <s v="Watermelons"/>
    <x v="1"/>
    <s v="No"/>
    <s v="N/A"/>
    <s v="SEEDLESS"/>
    <x v="417"/>
    <s v="MEXICO CROSSINGS THROUGH PHARR TEXAS"/>
    <n v="676073"/>
    <s v="Truck"/>
    <m/>
    <m/>
    <n v="2024"/>
    <s v="N/A"/>
    <s v="I (import)"/>
    <m/>
  </r>
  <r>
    <s v="Watermelons"/>
    <x v="1"/>
    <s v="No"/>
    <s v="N/A"/>
    <s v="N/A"/>
    <x v="417"/>
    <s v="MEXICO CROSSINGS THROUGH PROGRESO TEXAS"/>
    <n v="2837993"/>
    <s v="Truck"/>
    <m/>
    <m/>
    <n v="2024"/>
    <s v="N/A"/>
    <s v="I (import)"/>
    <m/>
  </r>
  <r>
    <s v="Watermelons"/>
    <x v="1"/>
    <s v="No"/>
    <s v="N/A"/>
    <s v="SEEDLESS"/>
    <x v="417"/>
    <s v="MEXICO CROSSINGS THROUGH PROGRESO TEXAS"/>
    <n v="1917916"/>
    <s v="Truck"/>
    <m/>
    <m/>
    <n v="2024"/>
    <s v="N/A"/>
    <s v="I (import)"/>
    <m/>
  </r>
  <r>
    <s v="Watermelons"/>
    <x v="1"/>
    <s v="No"/>
    <s v="N/A"/>
    <s v="SEEDLESS"/>
    <x v="417"/>
    <s v="MEXICO CROSSINGS THROUGH RIO GRANDE CITY TEXAS"/>
    <n v="2393050"/>
    <s v="Truck"/>
    <m/>
    <m/>
    <n v="2024"/>
    <s v="N/A"/>
    <s v="I (import)"/>
    <m/>
  </r>
  <r>
    <s v="Watermelons"/>
    <x v="1"/>
    <s v="No"/>
    <s v="N/A"/>
    <s v="N/A"/>
    <x v="417"/>
    <s v="MEXICO CROSSINGS THROUGH SANTA TERESA NEW MEXICO"/>
    <n v="199584"/>
    <s v="Truck"/>
    <m/>
    <m/>
    <n v="2024"/>
    <s v="N/A"/>
    <s v="I (import)"/>
    <m/>
  </r>
  <r>
    <s v="Watermelons"/>
    <x v="3"/>
    <s v="No"/>
    <s v="N/A"/>
    <s v="RED FLESH SEEDLESS MINIATURE"/>
    <x v="417"/>
    <s v="IMPORTS THROUGH FREEPORT TEXAS"/>
    <n v="250250"/>
    <s v="Boat"/>
    <m/>
    <m/>
    <n v="2024"/>
    <s v="N/A"/>
    <s v="I (import)"/>
    <m/>
  </r>
  <r>
    <s v="Watermelons"/>
    <x v="3"/>
    <s v="No"/>
    <s v="N/A"/>
    <s v="SEEDLESS"/>
    <x v="417"/>
    <s v="IMPORTS THROUGH LOS ANGELES-LONG BEACH CALIFORNIA"/>
    <n v="118800"/>
    <s v="Boat"/>
    <m/>
    <m/>
    <n v="2024"/>
    <s v="N/A"/>
    <s v="I (import)"/>
    <m/>
  </r>
  <r>
    <s v="Watermelons"/>
    <x v="7"/>
    <s v="No"/>
    <s v="N/A"/>
    <s v="SEEDLESS"/>
    <x v="417"/>
    <s v="IMPORTS THROUGH LOS ANGELES-LONG BEACH CALIFORNIA"/>
    <n v="129914"/>
    <s v="Boat"/>
    <m/>
    <m/>
    <n v="2024"/>
    <s v="N/A"/>
    <s v="I (import)"/>
    <m/>
  </r>
  <r>
    <s v="Watermelons"/>
    <x v="1"/>
    <s v="No"/>
    <s v="N/A"/>
    <s v="SEEDLESS"/>
    <x v="417"/>
    <s v="IMPORTS THROUGH PANAMA CITY FLORIDA"/>
    <n v="504108"/>
    <s v="Boat"/>
    <m/>
    <m/>
    <n v="2024"/>
    <s v="N/A"/>
    <s v="I (import)"/>
    <m/>
  </r>
  <r>
    <s v="Watermelons"/>
    <x v="3"/>
    <s v="No"/>
    <s v="N/A"/>
    <s v="N/A"/>
    <x v="417"/>
    <s v="IMPORTS THROUGH PHILADELPHIA-CAMDEN PENNSYLVANIA-NEW JERSEY"/>
    <n v="158160"/>
    <s v="Boat"/>
    <m/>
    <m/>
    <n v="2024"/>
    <s v="N/A"/>
    <s v="I (import)"/>
    <m/>
  </r>
  <r>
    <s v="Watermelons"/>
    <x v="3"/>
    <s v="No"/>
    <s v="N/A"/>
    <s v="RED FLESH SEEDLESS MINIATURE"/>
    <x v="417"/>
    <s v="IMPORTS THROUGH PHILADELPHIA-CAMDEN PENNSYLVANIA-NEW JERSEY"/>
    <n v="286000"/>
    <s v="Boat"/>
    <m/>
    <m/>
    <n v="2024"/>
    <s v="N/A"/>
    <s v="I (import)"/>
    <m/>
  </r>
  <r>
    <s v="Watermelons"/>
    <x v="3"/>
    <s v="No"/>
    <s v="N/A"/>
    <s v="SEEDLESS"/>
    <x v="417"/>
    <s v="IMPORTS THROUGH PHILADELPHIA-CAMDEN PENNSYLVANIA-NEW JERSEY"/>
    <n v="118800"/>
    <s v="Boat"/>
    <m/>
    <m/>
    <n v="2024"/>
    <s v="N/A"/>
    <s v="I (import)"/>
    <m/>
  </r>
  <r>
    <s v="Watermelons"/>
    <x v="4"/>
    <s v="No"/>
    <s v="N/A"/>
    <s v="RED FLESH SEEDLESS MINIATURE"/>
    <x v="417"/>
    <s v="IMPORTS THROUGH PHILADELPHIA-CAMDEN PENNSYLVANIA-NEW JERSEY"/>
    <n v="965250"/>
    <s v="Boat"/>
    <m/>
    <m/>
    <n v="2024"/>
    <s v="N/A"/>
    <s v="I (import)"/>
    <m/>
  </r>
  <r>
    <s v="Watermelons"/>
    <x v="4"/>
    <s v="No"/>
    <s v="N/A"/>
    <s v="SEEDLESS"/>
    <x v="417"/>
    <s v="IMPORTS THROUGH PHILADELPHIA-CAMDEN PENNSYLVANIA-NEW JERSEY"/>
    <n v="393250"/>
    <s v="Boat"/>
    <m/>
    <m/>
    <n v="2024"/>
    <s v="N/A"/>
    <s v="I (import)"/>
    <m/>
  </r>
  <r>
    <s v="Watermelons"/>
    <x v="7"/>
    <s v="No"/>
    <s v="N/A"/>
    <s v="N/A"/>
    <x v="417"/>
    <s v="IMPORTS THROUGH PHILADELPHIA-CAMDEN PENNSYLVANIA-NEW JERSEY"/>
    <n v="1502882"/>
    <s v="Boat"/>
    <m/>
    <m/>
    <n v="2024"/>
    <s v="N/A"/>
    <s v="I (import)"/>
    <m/>
  </r>
  <r>
    <s v="Watermelons"/>
    <x v="3"/>
    <s v="No"/>
    <s v="N/A"/>
    <s v="N/A"/>
    <x v="417"/>
    <s v="IMPORTS THROUGH PORT CANAVERAL FLORIDA"/>
    <n v="418033"/>
    <s v="Boat"/>
    <m/>
    <m/>
    <n v="2024"/>
    <s v="N/A"/>
    <s v="I (import)"/>
    <m/>
  </r>
  <r>
    <s v="Watermelons"/>
    <x v="3"/>
    <s v="No"/>
    <s v="N/A"/>
    <s v="SEEDLESS"/>
    <x v="417"/>
    <s v="IMPORTS THROUGH PORT CANAVERAL FLORIDA"/>
    <n v="1240140"/>
    <s v="Boat"/>
    <m/>
    <m/>
    <n v="2024"/>
    <s v="N/A"/>
    <s v="I (import)"/>
    <m/>
  </r>
  <r>
    <s v="Watermelons"/>
    <x v="0"/>
    <s v="No"/>
    <s v="N/A"/>
    <s v="N/A"/>
    <x v="417"/>
    <s v="IMPORTS THROUGH SAN JUAN PUERTO RICO"/>
    <n v="14062"/>
    <s v="Boat"/>
    <m/>
    <m/>
    <n v="2024"/>
    <s v="N/A"/>
    <s v="I (import)"/>
    <m/>
  </r>
  <r>
    <s v="Watermelons"/>
    <x v="3"/>
    <s v="No"/>
    <s v="N/A"/>
    <s v="N/A"/>
    <x v="417"/>
    <s v="IMPORTS THROUGH SOUTH FLORIDA/TAMPA"/>
    <n v="310702"/>
    <s v="Boat"/>
    <m/>
    <m/>
    <n v="2024"/>
    <s v="N/A"/>
    <s v="I (import)"/>
    <m/>
  </r>
  <r>
    <s v="Watermelons"/>
    <x v="3"/>
    <s v="No"/>
    <s v="N/A"/>
    <s v="SEEDLESS"/>
    <x v="417"/>
    <s v="IMPORTS THROUGH SOUTH FLORIDA/TAMPA"/>
    <n v="2123354"/>
    <s v="Boat"/>
    <m/>
    <m/>
    <n v="2024"/>
    <s v="N/A"/>
    <s v="I (import)"/>
    <m/>
  </r>
  <r>
    <s v="Watermelons"/>
    <x v="1"/>
    <s v="No"/>
    <s v="N/A"/>
    <s v="SEEDLESS"/>
    <x v="417"/>
    <s v="IMPORTS THROUGH SOUTH FLORIDA/TAMPA"/>
    <n v="122760"/>
    <s v="Boat"/>
    <m/>
    <m/>
    <n v="2024"/>
    <s v="N/A"/>
    <s v="I (import)"/>
    <m/>
  </r>
  <r>
    <s v="Watermelons"/>
    <x v="1"/>
    <s v="No"/>
    <s v="N/A"/>
    <s v="N/A"/>
    <x v="417"/>
    <s v="MEXICO CROSSINGS THROUGH NOGALES ARIZONA"/>
    <n v="408351"/>
    <s v="Truck"/>
    <m/>
    <m/>
    <n v="2024"/>
    <s v="N/A"/>
    <s v="I (import)"/>
    <m/>
  </r>
  <r>
    <s v="Watermelons"/>
    <x v="1"/>
    <s v="Yes"/>
    <s v="N/A"/>
    <s v="RED FLESH SEEDLESS MINIATURE"/>
    <x v="417"/>
    <s v="MEXICO CROSSINGS THROUGH NOGALES ARIZONA"/>
    <n v="30331"/>
    <s v="Truck"/>
    <m/>
    <m/>
    <n v="2024"/>
    <s v="N/A"/>
    <s v="I (import)"/>
    <m/>
  </r>
  <r>
    <s v="Watermelons"/>
    <x v="1"/>
    <s v="No"/>
    <s v="N/A"/>
    <s v="RED FLESH SEEDLESS MINIATURE"/>
    <x v="417"/>
    <s v="MEXICO CROSSINGS THROUGH NOGALES ARIZONA"/>
    <n v="116281"/>
    <s v="Truck"/>
    <m/>
    <m/>
    <n v="2024"/>
    <s v="N/A"/>
    <s v="I (import)"/>
    <m/>
  </r>
  <r>
    <s v="Watermelons"/>
    <x v="1"/>
    <s v="No"/>
    <s v="N/A"/>
    <s v="SEEDLESS"/>
    <x v="417"/>
    <s v="MEXICO CROSSINGS THROUGH NOGALES ARIZONA"/>
    <n v="2722412"/>
    <s v="Truck"/>
    <m/>
    <m/>
    <n v="2024"/>
    <s v="N/A"/>
    <s v="I (import)"/>
    <m/>
  </r>
  <r>
    <s v="Watermelons"/>
    <x v="1"/>
    <s v="No"/>
    <s v="N/A"/>
    <s v="N/A"/>
    <x v="417"/>
    <s v="MEXICO CROSSINGS THROUGH OTAY MESA CALIFORNIA"/>
    <n v="82566"/>
    <s v="Truck"/>
    <m/>
    <m/>
    <n v="2024"/>
    <s v="N/A"/>
    <s v="I (import)"/>
    <m/>
  </r>
  <r>
    <s v="Watermelons"/>
    <x v="1"/>
    <s v="No"/>
    <s v="N/A"/>
    <s v="SEEDLESS"/>
    <x v="417"/>
    <s v="MEXICO CROSSINGS THROUGH OTAY MESA CALIFORNIA"/>
    <n v="97574"/>
    <s v="Truck"/>
    <m/>
    <m/>
    <n v="2024"/>
    <s v="N/A"/>
    <s v="I (import)"/>
    <m/>
  </r>
  <r>
    <s v="Watermelons"/>
    <x v="1"/>
    <s v="No"/>
    <s v="N/A"/>
    <s v="N/A"/>
    <x v="417"/>
    <s v="MEXICO CROSSINGS THROUGH EL PASO TEXAS"/>
    <n v="19360"/>
    <s v="Truck"/>
    <m/>
    <m/>
    <n v="2024"/>
    <s v="N/A"/>
    <s v="I (import)"/>
    <m/>
  </r>
  <r>
    <s v="Watermelons"/>
    <x v="1"/>
    <s v="No"/>
    <s v="N/A"/>
    <s v="N/A"/>
    <x v="417"/>
    <s v="MEXICO CROSSINGS THROUGH PHARR TEXAS"/>
    <n v="38760"/>
    <s v="Truck"/>
    <m/>
    <m/>
    <n v="2024"/>
    <s v="N/A"/>
    <s v="I (import)"/>
    <m/>
  </r>
  <r>
    <s v="Watermelons"/>
    <x v="3"/>
    <s v="No"/>
    <s v="N/A"/>
    <s v="SEEDLESS"/>
    <x v="418"/>
    <s v="IMPORTS THROUGH PORT CANAVERAL FLORIDA"/>
    <n v="913631"/>
    <s v="Boat"/>
    <m/>
    <m/>
    <n v="2024"/>
    <s v="N/A"/>
    <s v="I (import)"/>
    <m/>
  </r>
  <r>
    <s v="Watermelons"/>
    <x v="8"/>
    <s v="No"/>
    <s v="24 inch bins"/>
    <s v="RED FLESH SEEDLESS TYPE"/>
    <x v="418"/>
    <s v="FLORIDA"/>
    <n v="156800"/>
    <s v="Truck"/>
    <n v="392"/>
    <m/>
    <n v="2025"/>
    <s v="N/A"/>
    <s v="D (domestic)"/>
    <m/>
  </r>
  <r>
    <s v="Watermelons"/>
    <x v="3"/>
    <s v="No"/>
    <s v="N/A"/>
    <s v="SEEDLESS"/>
    <x v="418"/>
    <s v="IMPORTS THROUGH SOUTH FLORIDA/TAMPA"/>
    <n v="40920"/>
    <s v="Boat"/>
    <m/>
    <m/>
    <n v="2024"/>
    <s v="N/A"/>
    <s v="I (import)"/>
    <m/>
  </r>
  <r>
    <s v="Watermelons"/>
    <x v="1"/>
    <s v="No"/>
    <s v="N/A"/>
    <s v="N/A"/>
    <x v="418"/>
    <s v="MEXICO CROSSINGS THROUGH NOGALES ARIZONA"/>
    <n v="495997"/>
    <s v="Truck"/>
    <m/>
    <m/>
    <n v="2024"/>
    <s v="N/A"/>
    <s v="I (import)"/>
    <m/>
  </r>
  <r>
    <s v="Watermelons"/>
    <x v="1"/>
    <s v="Yes"/>
    <s v="N/A"/>
    <s v="RED FLESH SEEDLESS MINIATURE"/>
    <x v="418"/>
    <s v="MEXICO CROSSINGS THROUGH NOGALES ARIZONA"/>
    <n v="13090"/>
    <s v="Truck"/>
    <m/>
    <m/>
    <n v="2024"/>
    <s v="N/A"/>
    <s v="I (import)"/>
    <m/>
  </r>
  <r>
    <s v="Watermelons"/>
    <x v="1"/>
    <s v="No"/>
    <s v="N/A"/>
    <s v="SEEDLESS"/>
    <x v="418"/>
    <s v="MEXICO CROSSINGS THROUGH NOGALES ARIZONA"/>
    <n v="1696512"/>
    <s v="Truck"/>
    <m/>
    <m/>
    <n v="2024"/>
    <s v="N/A"/>
    <s v="I (import)"/>
    <m/>
  </r>
  <r>
    <s v="Watermelons"/>
    <x v="1"/>
    <s v="No"/>
    <s v="N/A"/>
    <s v="N/A"/>
    <x v="418"/>
    <s v="MEXICO CROSSINGS THROUGH OTAY MESA CALIFORNIA"/>
    <n v="153201"/>
    <s v="Truck"/>
    <m/>
    <m/>
    <n v="2024"/>
    <s v="N/A"/>
    <s v="I (import)"/>
    <m/>
  </r>
  <r>
    <s v="Watermelons"/>
    <x v="1"/>
    <s v="No"/>
    <s v="N/A"/>
    <s v="SEEDLESS"/>
    <x v="418"/>
    <s v="MEXICO CROSSINGS THROUGH OTAY MESA CALIFORNIA"/>
    <n v="184701"/>
    <s v="Truck"/>
    <m/>
    <m/>
    <n v="2024"/>
    <s v="N/A"/>
    <s v="I (import)"/>
    <m/>
  </r>
  <r>
    <s v="Watermelons"/>
    <x v="1"/>
    <s v="No"/>
    <s v="N/A"/>
    <s v="N/A"/>
    <x v="418"/>
    <s v="MEXICO CROSSINGS THROUGH PHARR TEXAS"/>
    <n v="364034"/>
    <s v="Truck"/>
    <m/>
    <m/>
    <n v="2024"/>
    <s v="N/A"/>
    <s v="I (import)"/>
    <m/>
  </r>
  <r>
    <s v="Watermelons"/>
    <x v="1"/>
    <s v="No"/>
    <s v="N/A"/>
    <s v="SEEDLESS"/>
    <x v="418"/>
    <s v="MEXICO CROSSINGS THROUGH PHARR TEXAS"/>
    <n v="40737"/>
    <s v="Truck"/>
    <m/>
    <m/>
    <n v="2024"/>
    <s v="N/A"/>
    <s v="I (import)"/>
    <m/>
  </r>
  <r>
    <s v="Watermelons"/>
    <x v="1"/>
    <s v="No"/>
    <s v="N/A"/>
    <s v="N/A"/>
    <x v="418"/>
    <s v="MEXICO CROSSINGS THROUGH PROGRESO TEXAS"/>
    <n v="7298038"/>
    <s v="Truck"/>
    <m/>
    <m/>
    <n v="2024"/>
    <s v="N/A"/>
    <s v="I (import)"/>
    <m/>
  </r>
  <r>
    <s v="Watermelons"/>
    <x v="1"/>
    <s v="No"/>
    <s v="N/A"/>
    <s v="SEEDLESS"/>
    <x v="418"/>
    <s v="MEXICO CROSSINGS THROUGH PROGRESO TEXAS"/>
    <n v="482383"/>
    <s v="Truck"/>
    <m/>
    <m/>
    <n v="2024"/>
    <s v="N/A"/>
    <s v="I (import)"/>
    <m/>
  </r>
  <r>
    <s v="Watermelons"/>
    <x v="1"/>
    <s v="No"/>
    <s v="N/A"/>
    <s v="N/A"/>
    <x v="418"/>
    <s v="MEXICO CROSSINGS THROUGH RIO GRANDE CITY TEXAS"/>
    <n v="93434"/>
    <s v="Truck"/>
    <m/>
    <m/>
    <n v="2024"/>
    <s v="N/A"/>
    <s v="I (import)"/>
    <m/>
  </r>
  <r>
    <s v="Watermelons"/>
    <x v="1"/>
    <s v="No"/>
    <s v="N/A"/>
    <s v="SEEDLESS"/>
    <x v="418"/>
    <s v="MEXICO CROSSINGS THROUGH RIO GRANDE CITY TEXAS"/>
    <n v="170324"/>
    <s v="Truck"/>
    <m/>
    <m/>
    <n v="2024"/>
    <s v="N/A"/>
    <s v="I (import)"/>
    <m/>
  </r>
  <r>
    <s v="Watermelons"/>
    <x v="1"/>
    <s v="No"/>
    <s v="N/A"/>
    <s v="N/A"/>
    <x v="418"/>
    <s v="MEXICO CROSSINGS THROUGH SANTA TERESA NEW MEXICO"/>
    <n v="149688"/>
    <s v="Truck"/>
    <m/>
    <m/>
    <n v="2024"/>
    <s v="N/A"/>
    <s v="I (import)"/>
    <m/>
  </r>
  <r>
    <s v="Watermelons"/>
    <x v="1"/>
    <s v="No"/>
    <s v="N/A"/>
    <s v="N/A"/>
    <x v="419"/>
    <s v="MEXICO CROSSINGS THROUGH NOGALES ARIZONA"/>
    <n v="207143"/>
    <s v="Truck"/>
    <m/>
    <m/>
    <n v="2024"/>
    <s v="N/A"/>
    <s v="I (import)"/>
    <m/>
  </r>
  <r>
    <s v="Watermelons"/>
    <x v="1"/>
    <s v="Yes"/>
    <s v="N/A"/>
    <s v="RED FLESH SEEDLESS MINIATURE"/>
    <x v="419"/>
    <s v="MEXICO CROSSINGS THROUGH NOGALES ARIZONA"/>
    <n v="3927"/>
    <s v="Truck"/>
    <m/>
    <m/>
    <n v="2024"/>
    <s v="N/A"/>
    <s v="I (import)"/>
    <m/>
  </r>
  <r>
    <s v="Watermelons"/>
    <x v="1"/>
    <s v="No"/>
    <s v="N/A"/>
    <s v="RED FLESH SEEDLESS MINIATURE"/>
    <x v="419"/>
    <s v="MEXICO CROSSINGS THROUGH NOGALES ARIZONA"/>
    <n v="87120"/>
    <s v="Truck"/>
    <m/>
    <m/>
    <n v="2024"/>
    <s v="N/A"/>
    <s v="I (import)"/>
    <m/>
  </r>
  <r>
    <s v="Watermelons"/>
    <x v="1"/>
    <s v="No"/>
    <s v="N/A"/>
    <s v="SEEDLESS"/>
    <x v="419"/>
    <s v="MEXICO CROSSINGS THROUGH NOGALES ARIZONA"/>
    <n v="854590"/>
    <s v="Truck"/>
    <m/>
    <m/>
    <n v="2024"/>
    <s v="N/A"/>
    <s v="I (import)"/>
    <m/>
  </r>
  <r>
    <s v="Watermelons"/>
    <x v="1"/>
    <s v="No"/>
    <s v="N/A"/>
    <s v="N/A"/>
    <x v="419"/>
    <s v="MEXICO CROSSINGS THROUGH OTAY MESA CALIFORNIA"/>
    <n v="2251"/>
    <s v="Truck"/>
    <m/>
    <m/>
    <n v="2024"/>
    <s v="N/A"/>
    <s v="I (import)"/>
    <m/>
  </r>
  <r>
    <s v="Watermelons"/>
    <x v="1"/>
    <s v="No"/>
    <s v="N/A"/>
    <s v="N/A"/>
    <x v="419"/>
    <s v="MEXICO CROSSINGS THROUGH PHARR TEXAS"/>
    <n v="197780"/>
    <s v="Truck"/>
    <m/>
    <m/>
    <n v="2024"/>
    <s v="N/A"/>
    <s v="I (import)"/>
    <m/>
  </r>
  <r>
    <s v="Watermelons"/>
    <x v="1"/>
    <s v="No"/>
    <s v="N/A"/>
    <s v="N/A"/>
    <x v="419"/>
    <s v="MEXICO CROSSINGS THROUGH PROGRESO TEXAS"/>
    <n v="1933050"/>
    <s v="Truck"/>
    <m/>
    <m/>
    <n v="2024"/>
    <s v="N/A"/>
    <s v="I (import)"/>
    <m/>
  </r>
  <r>
    <s v="Watermelons"/>
    <x v="1"/>
    <s v="No"/>
    <s v="N/A"/>
    <s v="SEEDLESS"/>
    <x v="419"/>
    <s v="MEXICO CROSSINGS THROUGH PROGRESO TEXAS"/>
    <n v="1811832"/>
    <s v="Truck"/>
    <m/>
    <m/>
    <n v="2024"/>
    <s v="N/A"/>
    <s v="I (import)"/>
    <m/>
  </r>
  <r>
    <s v="Watermelons"/>
    <x v="1"/>
    <s v="No"/>
    <s v="N/A"/>
    <s v="SEEDLESS"/>
    <x v="419"/>
    <s v="MEXICO CROSSINGS THROUGH RIO GRANDE CITY TEXAS"/>
    <n v="1275318"/>
    <s v="Truck"/>
    <m/>
    <m/>
    <n v="2024"/>
    <s v="N/A"/>
    <s v="I (import)"/>
    <m/>
  </r>
  <r>
    <s v="Watermelons"/>
    <x v="1"/>
    <s v="No"/>
    <s v="N/A"/>
    <s v="N/A"/>
    <x v="419"/>
    <s v="MEXICO CROSSINGS THROUGH SANTA TERESA NEW MEXICO"/>
    <n v="149688"/>
    <s v="Truck"/>
    <m/>
    <m/>
    <n v="2024"/>
    <s v="N/A"/>
    <s v="I (import)"/>
    <m/>
  </r>
  <r>
    <s v="Watermelons"/>
    <x v="3"/>
    <s v="No"/>
    <s v="N/A"/>
    <s v="SEEDLESS"/>
    <x v="419"/>
    <s v="IMPORTS THROUGH FREEPORT TEXAS"/>
    <n v="75814"/>
    <s v="Boat"/>
    <m/>
    <m/>
    <n v="2024"/>
    <s v="N/A"/>
    <s v="I (import)"/>
    <m/>
  </r>
  <r>
    <s v="Watermelons"/>
    <x v="7"/>
    <s v="No"/>
    <s v="N/A"/>
    <s v="SEEDLESS"/>
    <x v="419"/>
    <s v="IMPORTS THROUGH FREEPORT TEXAS"/>
    <n v="516384"/>
    <s v="Boat"/>
    <m/>
    <m/>
    <n v="2024"/>
    <s v="N/A"/>
    <s v="I (import)"/>
    <m/>
  </r>
  <r>
    <s v="Watermelons"/>
    <x v="1"/>
    <s v="No"/>
    <s v="N/A"/>
    <s v="SEEDLESS"/>
    <x v="419"/>
    <s v="IMPORTS THROUGH PANAMA CITY FLORIDA"/>
    <n v="161801"/>
    <s v="Boat"/>
    <m/>
    <m/>
    <n v="2024"/>
    <s v="N/A"/>
    <s v="I (import)"/>
    <m/>
  </r>
  <r>
    <s v="Watermelons"/>
    <x v="3"/>
    <s v="No"/>
    <s v="N/A"/>
    <s v="SEEDLESS"/>
    <x v="419"/>
    <s v="IMPORTS THROUGH PORT CANAVERAL FLORIDA"/>
    <n v="570141"/>
    <s v="Boat"/>
    <m/>
    <m/>
    <n v="2024"/>
    <s v="N/A"/>
    <s v="I (import)"/>
    <m/>
  </r>
  <r>
    <s v="Watermelons"/>
    <x v="4"/>
    <s v="No"/>
    <s v="N/A"/>
    <s v="N/A"/>
    <x v="419"/>
    <s v="IMPORTS THROUGH PORT CANAVERAL FLORIDA"/>
    <n v="83952"/>
    <s v="Boat"/>
    <m/>
    <m/>
    <n v="2024"/>
    <s v="N/A"/>
    <s v="I (import)"/>
    <m/>
  </r>
  <r>
    <s v="Watermelons"/>
    <x v="4"/>
    <s v="No"/>
    <s v="N/A"/>
    <s v="SEEDLESS"/>
    <x v="419"/>
    <s v="IMPORTS THROUGH TAMPA AIRPORT FLORIDA"/>
    <n v="20020"/>
    <s v="Boat"/>
    <m/>
    <m/>
    <n v="2024"/>
    <s v="N/A"/>
    <s v="I (import)"/>
    <m/>
  </r>
  <r>
    <s v="Watermelons"/>
    <x v="1"/>
    <s v="No"/>
    <s v="N/A"/>
    <s v="N/A"/>
    <x v="420"/>
    <s v="MEXICO CROSSINGS THROUGH NOGALES ARIZONA"/>
    <n v="386496"/>
    <s v="Truck"/>
    <m/>
    <m/>
    <n v="2024"/>
    <s v="N/A"/>
    <s v="I (import)"/>
    <m/>
  </r>
  <r>
    <s v="Watermelons"/>
    <x v="1"/>
    <s v="No"/>
    <s v="N/A"/>
    <s v="SEEDLESS"/>
    <x v="420"/>
    <s v="MEXICO CROSSINGS THROUGH NOGALES ARIZONA"/>
    <n v="84216"/>
    <s v="Truck"/>
    <m/>
    <m/>
    <n v="2024"/>
    <s v="N/A"/>
    <s v="I (import)"/>
    <m/>
  </r>
  <r>
    <s v="Watermelons"/>
    <x v="1"/>
    <s v="No"/>
    <s v="N/A"/>
    <s v="N/A"/>
    <x v="420"/>
    <s v="MEXICO CROSSINGS THROUGH OTAY MESA CALIFORNIA"/>
    <n v="28424"/>
    <s v="Truck"/>
    <m/>
    <m/>
    <n v="2024"/>
    <s v="N/A"/>
    <s v="I (import)"/>
    <m/>
  </r>
  <r>
    <s v="Watermelons"/>
    <x v="1"/>
    <s v="No"/>
    <s v="N/A"/>
    <s v="SEEDLESS"/>
    <x v="420"/>
    <s v="MEXICO CROSSINGS THROUGH OTAY MESA CALIFORNIA"/>
    <n v="46409"/>
    <s v="Truck"/>
    <m/>
    <m/>
    <n v="2024"/>
    <s v="N/A"/>
    <s v="I (import)"/>
    <m/>
  </r>
  <r>
    <s v="Watermelons"/>
    <x v="3"/>
    <s v="No"/>
    <s v="N/A"/>
    <s v="N/A"/>
    <x v="420"/>
    <s v="IMPORTS THROUGH BUFFALO NEW YORK"/>
    <n v="7"/>
    <s v="Truck"/>
    <m/>
    <m/>
    <n v="2024"/>
    <s v="N/A"/>
    <s v="I (import)"/>
    <m/>
  </r>
  <r>
    <s v="Watermelons"/>
    <x v="1"/>
    <s v="No"/>
    <s v="N/A"/>
    <s v="N/A"/>
    <x v="420"/>
    <s v="MEXICO CROSSINGS THROUGH PHARR TEXAS"/>
    <n v="206074"/>
    <s v="Truck"/>
    <m/>
    <m/>
    <n v="2024"/>
    <s v="N/A"/>
    <s v="I (import)"/>
    <m/>
  </r>
  <r>
    <s v="Watermelons"/>
    <x v="1"/>
    <s v="No"/>
    <s v="N/A"/>
    <s v="N/A"/>
    <x v="420"/>
    <s v="MEXICO CROSSINGS THROUGH PROGRESO TEXAS"/>
    <n v="1067638"/>
    <s v="Truck"/>
    <m/>
    <m/>
    <n v="2024"/>
    <s v="N/A"/>
    <s v="I (import)"/>
    <m/>
  </r>
  <r>
    <s v="Watermelons"/>
    <x v="1"/>
    <s v="No"/>
    <s v="N/A"/>
    <s v="N/A"/>
    <x v="420"/>
    <s v="MEXICO CROSSINGS THROUGH SANTA TERESA NEW MEXICO"/>
    <n v="299376"/>
    <s v="Truck"/>
    <m/>
    <m/>
    <n v="2024"/>
    <s v="N/A"/>
    <s v="I (import)"/>
    <m/>
  </r>
  <r>
    <s v="Watermelons"/>
    <x v="3"/>
    <s v="No"/>
    <s v="N/A"/>
    <s v="RED FLESH SEEDLESS MINIATURE"/>
    <x v="420"/>
    <s v="IMPORTS THROUGH LOS ANGELES-LONG BEACH CALIFORNIA"/>
    <n v="178750"/>
    <s v="Boat"/>
    <m/>
    <m/>
    <n v="2024"/>
    <s v="N/A"/>
    <s v="I (import)"/>
    <m/>
  </r>
  <r>
    <s v="Watermelons"/>
    <x v="3"/>
    <s v="No"/>
    <s v="N/A"/>
    <s v="SEEDLESS"/>
    <x v="420"/>
    <s v="IMPORTS THROUGH LOS ANGELES-LONG BEACH CALIFORNIA"/>
    <n v="352000"/>
    <s v="Boat"/>
    <m/>
    <m/>
    <n v="2024"/>
    <s v="N/A"/>
    <s v="I (import)"/>
    <m/>
  </r>
  <r>
    <s v="Watermelons"/>
    <x v="1"/>
    <s v="No"/>
    <s v="N/A"/>
    <s v="SEEDLESS"/>
    <x v="420"/>
    <s v="IMPORTS THROUGH PANAMA CITY FLORIDA"/>
    <n v="377542"/>
    <s v="Boat"/>
    <m/>
    <m/>
    <n v="2024"/>
    <s v="N/A"/>
    <s v="I (import)"/>
    <m/>
  </r>
  <r>
    <s v="Watermelons"/>
    <x v="3"/>
    <s v="No"/>
    <s v="N/A"/>
    <s v="N/A"/>
    <x v="420"/>
    <s v="IMPORTS THROUGH PHILADELPHIA-CAMDEN PENNSYLVANIA-NEW JERSEY"/>
    <n v="75227"/>
    <s v="Boat"/>
    <m/>
    <m/>
    <n v="2024"/>
    <s v="N/A"/>
    <s v="I (import)"/>
    <m/>
  </r>
  <r>
    <s v="Watermelons"/>
    <x v="3"/>
    <s v="No"/>
    <s v="N/A"/>
    <s v="RED FLESH SEEDLESS MINIATURE"/>
    <x v="420"/>
    <s v="IMPORTS THROUGH PHILADELPHIA-CAMDEN PENNSYLVANIA-NEW JERSEY"/>
    <n v="250250"/>
    <s v="Boat"/>
    <m/>
    <m/>
    <n v="2024"/>
    <s v="N/A"/>
    <s v="I (import)"/>
    <m/>
  </r>
  <r>
    <s v="Watermelons"/>
    <x v="3"/>
    <s v="No"/>
    <s v="N/A"/>
    <s v="SEEDLESS"/>
    <x v="420"/>
    <s v="IMPORTS THROUGH PHILADELPHIA-CAMDEN PENNSYLVANIA-NEW JERSEY"/>
    <n v="429000"/>
    <s v="Boat"/>
    <m/>
    <m/>
    <n v="2024"/>
    <s v="N/A"/>
    <s v="I (import)"/>
    <m/>
  </r>
  <r>
    <s v="Watermelons"/>
    <x v="4"/>
    <s v="No"/>
    <s v="N/A"/>
    <s v="RED FLESH SEEDLESS MINIATURE"/>
    <x v="420"/>
    <s v="IMPORTS THROUGH PHILADELPHIA-CAMDEN PENNSYLVANIA-NEW JERSEY"/>
    <n v="178750"/>
    <s v="Boat"/>
    <m/>
    <m/>
    <n v="2024"/>
    <s v="N/A"/>
    <s v="I (import)"/>
    <m/>
  </r>
  <r>
    <s v="Watermelons"/>
    <x v="4"/>
    <s v="No"/>
    <s v="N/A"/>
    <s v="SEEDLESS"/>
    <x v="420"/>
    <s v="IMPORTS THROUGH PHILADELPHIA-CAMDEN PENNSYLVANIA-NEW JERSEY"/>
    <n v="500500"/>
    <s v="Boat"/>
    <m/>
    <m/>
    <n v="2024"/>
    <s v="N/A"/>
    <s v="I (import)"/>
    <m/>
  </r>
  <r>
    <s v="Watermelons"/>
    <x v="3"/>
    <s v="No"/>
    <s v="N/A"/>
    <s v="RED FLESH SEEDLESS MINIATURE"/>
    <x v="420"/>
    <s v="IMPORTS THROUGH PORT CANAVERAL FLORIDA"/>
    <n v="1269840"/>
    <s v="Boat"/>
    <m/>
    <m/>
    <n v="2024"/>
    <s v="N/A"/>
    <s v="I (import)"/>
    <m/>
  </r>
  <r>
    <s v="Watermelons"/>
    <x v="3"/>
    <s v="No"/>
    <s v="N/A"/>
    <s v="SEEDLESS"/>
    <x v="420"/>
    <s v="IMPORTS THROUGH PORT CANAVERAL FLORIDA"/>
    <n v="1074480"/>
    <s v="Boat"/>
    <m/>
    <m/>
    <n v="2024"/>
    <s v="N/A"/>
    <s v="I (import)"/>
    <m/>
  </r>
  <r>
    <s v="Watermelons"/>
    <x v="4"/>
    <s v="No"/>
    <s v="N/A"/>
    <s v="RED FLESH SEEDLESS MINIATURE"/>
    <x v="420"/>
    <s v="IMPORTS THROUGH PORT CANAVERAL FLORIDA"/>
    <n v="651200"/>
    <s v="Boat"/>
    <m/>
    <m/>
    <n v="2024"/>
    <s v="N/A"/>
    <s v="I (import)"/>
    <m/>
  </r>
  <r>
    <s v="Watermelons"/>
    <x v="4"/>
    <s v="No"/>
    <s v="N/A"/>
    <s v="SEEDLESS"/>
    <x v="420"/>
    <s v="IMPORTS THROUGH PORT CANAVERAL FLORIDA"/>
    <n v="1465200"/>
    <s v="Boat"/>
    <m/>
    <m/>
    <n v="2024"/>
    <s v="N/A"/>
    <s v="I (import)"/>
    <m/>
  </r>
  <r>
    <s v="Watermelons"/>
    <x v="6"/>
    <s v="No"/>
    <s v="N/A"/>
    <s v="N/A"/>
    <x v="420"/>
    <s v="IMPORTS THROUGH PORT CANAVERAL FLORIDA"/>
    <n v="87714"/>
    <s v="Boat"/>
    <m/>
    <m/>
    <n v="2024"/>
    <s v="N/A"/>
    <s v="I (import)"/>
    <m/>
  </r>
  <r>
    <s v="Watermelons"/>
    <x v="0"/>
    <s v="No"/>
    <s v="N/A"/>
    <s v="N/A"/>
    <x v="420"/>
    <s v="IMPORTS THROUGH SAN JUAN PUERTO RICO"/>
    <n v="65085"/>
    <s v="Boat"/>
    <m/>
    <m/>
    <n v="2024"/>
    <s v="N/A"/>
    <s v="I (import)"/>
    <m/>
  </r>
  <r>
    <s v="Watermelons"/>
    <x v="3"/>
    <s v="No"/>
    <s v="N/A"/>
    <s v="N/A"/>
    <x v="420"/>
    <s v="IMPORTS THROUGH SOUTH FLORIDA/TAMPA"/>
    <n v="37066"/>
    <s v="Boat"/>
    <m/>
    <m/>
    <n v="2024"/>
    <s v="N/A"/>
    <s v="I (import)"/>
    <m/>
  </r>
  <r>
    <s v="Watermelons"/>
    <x v="7"/>
    <s v="No"/>
    <s v="N/A"/>
    <s v="SEEDLESS"/>
    <x v="420"/>
    <s v="IMPORTS THROUGH SOUTH FLORIDA/TAMPA"/>
    <n v="43362"/>
    <s v="Boat"/>
    <m/>
    <m/>
    <n v="2024"/>
    <s v="N/A"/>
    <s v="I (import)"/>
    <m/>
  </r>
  <r>
    <s v="Watermelons"/>
    <x v="3"/>
    <s v="No"/>
    <s v="N/A"/>
    <s v="N/A"/>
    <x v="420"/>
    <s v="IMPORTS THROUGH WILMINGTON DELAWARE"/>
    <n v="188067"/>
    <s v="Boat"/>
    <m/>
    <m/>
    <n v="2024"/>
    <s v="N/A"/>
    <s v="I (import)"/>
    <m/>
  </r>
  <r>
    <s v="Watermelons"/>
    <x v="1"/>
    <s v="No"/>
    <s v="N/A"/>
    <s v="SEEDLESS"/>
    <x v="421"/>
    <s v="MEXICO CROSSINGS THROUGH PROGRESO TEXAS"/>
    <n v="153824"/>
    <s v="Truck"/>
    <m/>
    <m/>
    <n v="2024"/>
    <s v="N/A"/>
    <s v="I (import)"/>
    <m/>
  </r>
  <r>
    <s v="Watermelons"/>
    <x v="1"/>
    <s v="No"/>
    <s v="N/A"/>
    <s v="N/A"/>
    <x v="421"/>
    <s v="MEXICO CROSSINGS THROUGH SANTA TERESA NEW MEXICO"/>
    <n v="99792"/>
    <s v="Truck"/>
    <m/>
    <m/>
    <n v="2024"/>
    <s v="N/A"/>
    <s v="I (import)"/>
    <m/>
  </r>
  <r>
    <s v="Watermelons"/>
    <x v="1"/>
    <s v="No"/>
    <s v="N/A"/>
    <s v="N/A"/>
    <x v="421"/>
    <s v="MEXICO CROSSINGS THROUGH NOGALES ARIZONA"/>
    <n v="381315"/>
    <s v="Truck"/>
    <m/>
    <m/>
    <n v="2024"/>
    <s v="N/A"/>
    <s v="I (import)"/>
    <m/>
  </r>
  <r>
    <s v="Watermelons"/>
    <x v="1"/>
    <s v="No"/>
    <s v="N/A"/>
    <s v="SEEDLESS"/>
    <x v="421"/>
    <s v="MEXICO CROSSINGS THROUGH NOGALES ARIZONA"/>
    <n v="41144"/>
    <s v="Truck"/>
    <m/>
    <m/>
    <n v="2024"/>
    <s v="N/A"/>
    <s v="I (import)"/>
    <m/>
  </r>
  <r>
    <s v="Watermelons"/>
    <x v="1"/>
    <s v="No"/>
    <s v="N/A"/>
    <s v="N/A"/>
    <x v="421"/>
    <s v="MEXICO CROSSINGS THROUGH OTAY MESA CALIFORNIA"/>
    <n v="7405"/>
    <s v="Truck"/>
    <m/>
    <m/>
    <n v="2024"/>
    <s v="N/A"/>
    <s v="I (import)"/>
    <m/>
  </r>
  <r>
    <s v="Watermelons"/>
    <x v="1"/>
    <s v="No"/>
    <s v="N/A"/>
    <s v="N/A"/>
    <x v="421"/>
    <s v="MEXICO CROSSINGS THROUGH PHARR TEXAS"/>
    <n v="46103"/>
    <s v="Truck"/>
    <m/>
    <m/>
    <n v="2024"/>
    <s v="N/A"/>
    <s v="I (import)"/>
    <m/>
  </r>
  <r>
    <s v="Watermelons"/>
    <x v="7"/>
    <s v="No"/>
    <s v="N/A"/>
    <s v="SEEDLESS"/>
    <x v="421"/>
    <s v="IMPORTS THROUGH LOS ANGELES-LONG BEACH CALIFORNIA"/>
    <n v="162474"/>
    <s v="Boat"/>
    <m/>
    <m/>
    <n v="2024"/>
    <s v="N/A"/>
    <s v="I (import)"/>
    <m/>
  </r>
  <r>
    <s v="Watermelons"/>
    <x v="1"/>
    <s v="No"/>
    <s v="N/A"/>
    <s v="SEEDLESS"/>
    <x v="421"/>
    <s v="IMPORTS THROUGH PANAMA CITY FLORIDA"/>
    <n v="161304"/>
    <s v="Boat"/>
    <m/>
    <m/>
    <n v="2024"/>
    <s v="N/A"/>
    <s v="I (import)"/>
    <m/>
  </r>
  <r>
    <s v="Watermelons"/>
    <x v="3"/>
    <s v="No"/>
    <s v="N/A"/>
    <s v="N/A"/>
    <x v="421"/>
    <s v="IMPORTS THROUGH PHILADELPHIA-CAMDEN PENNSYLVANIA-NEW JERSEY"/>
    <n v="74481"/>
    <s v="Boat"/>
    <m/>
    <m/>
    <n v="2024"/>
    <s v="N/A"/>
    <s v="I (import)"/>
    <m/>
  </r>
  <r>
    <s v="Watermelons"/>
    <x v="7"/>
    <s v="No"/>
    <s v="N/A"/>
    <s v="SEEDLESS"/>
    <x v="421"/>
    <s v="IMPORTS THROUGH PORT CANAVERAL FLORIDA"/>
    <n v="87014"/>
    <s v="Boat"/>
    <m/>
    <m/>
    <n v="2024"/>
    <s v="N/A"/>
    <s v="I (import)"/>
    <m/>
  </r>
  <r>
    <s v="Watermelons"/>
    <x v="0"/>
    <s v="No"/>
    <s v="N/A"/>
    <s v="N/A"/>
    <x v="421"/>
    <s v="IMPORTS THROUGH SAN JUAN PUERTO RICO"/>
    <n v="17684"/>
    <s v="Boat"/>
    <m/>
    <m/>
    <n v="2024"/>
    <s v="N/A"/>
    <s v="I (import)"/>
    <m/>
  </r>
  <r>
    <s v="Watermelons"/>
    <x v="3"/>
    <s v="No"/>
    <s v="N/A"/>
    <s v="SEEDLESS"/>
    <x v="421"/>
    <s v="IMPORTS THROUGH SOUTH FLORIDA/TAMPA"/>
    <n v="167200"/>
    <s v="Boat"/>
    <m/>
    <m/>
    <n v="2024"/>
    <s v="N/A"/>
    <s v="I (import)"/>
    <m/>
  </r>
  <r>
    <s v="Watermelons"/>
    <x v="3"/>
    <s v="No"/>
    <s v="N/A"/>
    <s v="SEEDLESS"/>
    <x v="421"/>
    <s v="IMPORTS THROUGH WILMINGTON DELAWARE"/>
    <n v="708400"/>
    <s v="Boat"/>
    <m/>
    <m/>
    <n v="2024"/>
    <s v="N/A"/>
    <s v="I (import)"/>
    <m/>
  </r>
  <r>
    <s v="Watermelons"/>
    <x v="1"/>
    <s v="No"/>
    <s v="N/A"/>
    <s v="N/A"/>
    <x v="421"/>
    <s v="MEXICO CROSSINGS THROUGH PROGRESO TEXAS"/>
    <n v="1945086"/>
    <s v="Truck"/>
    <m/>
    <m/>
    <n v="2024"/>
    <s v="N/A"/>
    <s v="I (import)"/>
    <m/>
  </r>
  <r>
    <s v="Watermelons"/>
    <x v="1"/>
    <s v="No"/>
    <s v="N/A"/>
    <s v="N/A"/>
    <x v="422"/>
    <s v="MEXICO CROSSINGS THROUGH NOGALES ARIZONA"/>
    <n v="622424"/>
    <s v="Truck"/>
    <m/>
    <m/>
    <n v="2024"/>
    <s v="N/A"/>
    <s v="I (import)"/>
    <m/>
  </r>
  <r>
    <s v="Watermelons"/>
    <x v="1"/>
    <s v="Yes"/>
    <s v="N/A"/>
    <s v="SEEDLESS"/>
    <x v="422"/>
    <s v="MEXICO CROSSINGS THROUGH NOGALES ARIZONA"/>
    <n v="46310"/>
    <s v="Truck"/>
    <m/>
    <m/>
    <n v="2024"/>
    <s v="N/A"/>
    <s v="I (import)"/>
    <m/>
  </r>
  <r>
    <s v="Watermelons"/>
    <x v="1"/>
    <s v="No"/>
    <s v="N/A"/>
    <s v="N/A"/>
    <x v="422"/>
    <s v="MEXICO CROSSINGS THROUGH OTAY MESA CALIFORNIA"/>
    <n v="45170"/>
    <s v="Truck"/>
    <m/>
    <m/>
    <n v="2024"/>
    <s v="N/A"/>
    <s v="I (import)"/>
    <m/>
  </r>
  <r>
    <s v="Watermelons"/>
    <x v="1"/>
    <s v="No"/>
    <s v="N/A"/>
    <s v="N/A"/>
    <x v="422"/>
    <s v="MEXICO CROSSINGS THROUGH PHARR TEXAS"/>
    <n v="146623"/>
    <s v="Truck"/>
    <m/>
    <m/>
    <n v="2024"/>
    <s v="N/A"/>
    <s v="I (import)"/>
    <m/>
  </r>
  <r>
    <s v="Watermelons"/>
    <x v="1"/>
    <s v="No"/>
    <s v="N/A"/>
    <s v="N/A"/>
    <x v="422"/>
    <s v="MEXICO CROSSINGS THROUGH PROGRESO TEXAS"/>
    <n v="929617"/>
    <s v="Truck"/>
    <m/>
    <m/>
    <n v="2024"/>
    <s v="N/A"/>
    <s v="I (import)"/>
    <m/>
  </r>
  <r>
    <s v="Watermelons"/>
    <x v="1"/>
    <s v="No"/>
    <s v="N/A"/>
    <s v="SEEDLESS"/>
    <x v="422"/>
    <s v="MEXICO CROSSINGS THROUGH PROGRESO TEXAS"/>
    <n v="885159"/>
    <s v="Truck"/>
    <m/>
    <m/>
    <n v="2024"/>
    <s v="N/A"/>
    <s v="I (import)"/>
    <m/>
  </r>
  <r>
    <s v="Watermelons"/>
    <x v="1"/>
    <s v="No"/>
    <s v="N/A"/>
    <s v="SEEDLESS"/>
    <x v="422"/>
    <s v="MEXICO CROSSINGS THROUGH RIO GRANDE CITY TEXAS"/>
    <n v="93830"/>
    <s v="Truck"/>
    <m/>
    <m/>
    <n v="2024"/>
    <s v="N/A"/>
    <s v="I (import)"/>
    <m/>
  </r>
  <r>
    <s v="Watermelons"/>
    <x v="1"/>
    <s v="No"/>
    <s v="N/A"/>
    <s v="N/A"/>
    <x v="422"/>
    <s v="MEXICO CROSSINGS THROUGH SANTA TERESA NEW MEXICO"/>
    <n v="149688"/>
    <s v="Truck"/>
    <m/>
    <m/>
    <n v="2024"/>
    <s v="N/A"/>
    <s v="I (import)"/>
    <m/>
  </r>
  <r>
    <s v="Watermelons"/>
    <x v="3"/>
    <s v="No"/>
    <s v="N/A"/>
    <s v="SEEDLESS"/>
    <x v="422"/>
    <s v="IMPORTS THROUGH LOS ANGELES-LONG BEACH CALIFORNIA"/>
    <n v="195536"/>
    <s v="Boat"/>
    <m/>
    <m/>
    <n v="2024"/>
    <s v="N/A"/>
    <s v="I (import)"/>
    <m/>
  </r>
  <r>
    <s v="Watermelons"/>
    <x v="1"/>
    <s v="No"/>
    <s v="N/A"/>
    <s v="SEEDLESS"/>
    <x v="422"/>
    <s v="IMPORTS THROUGH PANAMA CITY FLORIDA"/>
    <n v="334565"/>
    <s v="Boat"/>
    <m/>
    <m/>
    <n v="2024"/>
    <s v="N/A"/>
    <s v="I (import)"/>
    <m/>
  </r>
  <r>
    <s v="Watermelons"/>
    <x v="3"/>
    <s v="No"/>
    <s v="N/A"/>
    <s v="N/A"/>
    <x v="422"/>
    <s v="IMPORTS THROUGH PHILADELPHIA-CAMDEN PENNSYLVANIA-NEW JERSEY"/>
    <n v="77158"/>
    <s v="Boat"/>
    <m/>
    <m/>
    <n v="2024"/>
    <s v="N/A"/>
    <s v="I (import)"/>
    <m/>
  </r>
  <r>
    <s v="Watermelons"/>
    <x v="3"/>
    <s v="No"/>
    <s v="N/A"/>
    <s v="SEEDLESS"/>
    <x v="422"/>
    <s v="IMPORTS THROUGH PHILADELPHIA-CAMDEN PENNSYLVANIA-NEW JERSEY"/>
    <n v="384701"/>
    <s v="Boat"/>
    <m/>
    <m/>
    <n v="2024"/>
    <s v="N/A"/>
    <s v="I (import)"/>
    <m/>
  </r>
  <r>
    <s v="Watermelons"/>
    <x v="7"/>
    <s v="No"/>
    <s v="N/A"/>
    <s v="N/A"/>
    <x v="422"/>
    <s v="IMPORTS THROUGH PHILADELPHIA-CAMDEN PENNSYLVANIA-NEW JERSEY"/>
    <n v="1956951"/>
    <s v="Boat"/>
    <m/>
    <m/>
    <n v="2024"/>
    <s v="N/A"/>
    <s v="I (import)"/>
    <m/>
  </r>
  <r>
    <s v="Watermelons"/>
    <x v="3"/>
    <s v="No"/>
    <s v="N/A"/>
    <s v="N/A"/>
    <x v="422"/>
    <s v="IMPORTS THROUGH PORT CANAVERAL FLORIDA"/>
    <n v="163810"/>
    <s v="Boat"/>
    <m/>
    <m/>
    <n v="2024"/>
    <s v="N/A"/>
    <s v="I (import)"/>
    <m/>
  </r>
  <r>
    <s v="Watermelons"/>
    <x v="3"/>
    <s v="No"/>
    <s v="N/A"/>
    <s v="SEEDLESS"/>
    <x v="422"/>
    <s v="IMPORTS THROUGH PORT CANAVERAL FLORIDA"/>
    <n v="48609"/>
    <s v="Boat"/>
    <m/>
    <m/>
    <n v="2024"/>
    <s v="N/A"/>
    <s v="I (import)"/>
    <m/>
  </r>
  <r>
    <s v="Watermelons"/>
    <x v="4"/>
    <s v="No"/>
    <s v="N/A"/>
    <s v="N/A"/>
    <x v="422"/>
    <s v="IMPORTS THROUGH PORT CANAVERAL FLORIDA"/>
    <n v="41976"/>
    <s v="Boat"/>
    <m/>
    <m/>
    <n v="2024"/>
    <s v="N/A"/>
    <s v="I (import)"/>
    <m/>
  </r>
  <r>
    <s v="Watermelons"/>
    <x v="3"/>
    <s v="No"/>
    <s v="N/A"/>
    <s v="N/A"/>
    <x v="422"/>
    <s v="IMPORTS THROUGH SOUTH FLORIDA/TAMPA"/>
    <n v="1272814"/>
    <s v="Boat"/>
    <m/>
    <m/>
    <n v="2024"/>
    <s v="N/A"/>
    <s v="I (import)"/>
    <m/>
  </r>
  <r>
    <s v="Watermelons"/>
    <x v="3"/>
    <s v="No"/>
    <s v="N/A"/>
    <s v="SEEDLESS"/>
    <x v="422"/>
    <s v="IMPORTS THROUGH SOUTH FLORIDA/TAMPA"/>
    <n v="3296392"/>
    <s v="Boat"/>
    <m/>
    <m/>
    <n v="2024"/>
    <s v="N/A"/>
    <s v="I (import)"/>
    <m/>
  </r>
  <r>
    <s v="Watermelons"/>
    <x v="1"/>
    <s v="No"/>
    <s v="N/A"/>
    <s v="SEEDLESS"/>
    <x v="422"/>
    <s v="IMPORTS THROUGH SOUTH FLORIDA/TAMPA"/>
    <n v="37620"/>
    <s v="Boat"/>
    <m/>
    <m/>
    <n v="2024"/>
    <s v="N/A"/>
    <s v="I (import)"/>
    <m/>
  </r>
  <r>
    <s v="Watermelons"/>
    <x v="7"/>
    <s v="No"/>
    <s v="N/A"/>
    <s v="SEEDLESS"/>
    <x v="422"/>
    <s v="IMPORTS THROUGH TAMPA AIRPORT FLORIDA"/>
    <n v="88836"/>
    <s v="Boat"/>
    <m/>
    <m/>
    <n v="2024"/>
    <s v="N/A"/>
    <s v="I (import)"/>
    <m/>
  </r>
  <r>
    <s v="Watermelons"/>
    <x v="4"/>
    <s v="No"/>
    <s v="N/A"/>
    <s v="N/A"/>
    <x v="423"/>
    <s v="IMPORTS THROUGH SOUTH FLORIDA/TAMPA"/>
    <n v="44148"/>
    <s v="Boat"/>
    <m/>
    <m/>
    <n v="2024"/>
    <s v="N/A"/>
    <s v="I (import)"/>
    <m/>
  </r>
  <r>
    <s v="Watermelons"/>
    <x v="1"/>
    <s v="No"/>
    <s v="N/A"/>
    <s v="SEEDLESS"/>
    <x v="423"/>
    <s v="IMPORTS THROUGH SOUTH FLORIDA/TAMPA"/>
    <n v="80520"/>
    <s v="Boat"/>
    <m/>
    <m/>
    <n v="2024"/>
    <s v="N/A"/>
    <s v="I (import)"/>
    <m/>
  </r>
  <r>
    <s v="Watermelons"/>
    <x v="3"/>
    <s v="No"/>
    <s v="N/A"/>
    <s v="SEEDLESS"/>
    <x v="423"/>
    <s v="IMPORTS THROUGH WILMINGTON NORTH CAROLINA"/>
    <n v="198418"/>
    <s v="Boat"/>
    <m/>
    <m/>
    <n v="2024"/>
    <s v="N/A"/>
    <s v="I (import)"/>
    <m/>
  </r>
  <r>
    <s v="Watermelons"/>
    <x v="1"/>
    <s v="No"/>
    <s v="N/A"/>
    <s v="N/A"/>
    <x v="423"/>
    <s v="MEXICO CROSSINGS THROUGH NOGALES ARIZONA"/>
    <n v="685320"/>
    <s v="Truck"/>
    <m/>
    <m/>
    <n v="2024"/>
    <s v="N/A"/>
    <s v="I (import)"/>
    <m/>
  </r>
  <r>
    <s v="Watermelons"/>
    <x v="1"/>
    <s v="No"/>
    <s v="N/A"/>
    <s v="RED FLESH SEEDLESS MINIATURE"/>
    <x v="423"/>
    <s v="MEXICO CROSSINGS THROUGH NOGALES ARIZONA"/>
    <n v="217118"/>
    <s v="Truck"/>
    <m/>
    <m/>
    <n v="2024"/>
    <s v="N/A"/>
    <s v="I (import)"/>
    <m/>
  </r>
  <r>
    <s v="Watermelons"/>
    <x v="1"/>
    <s v="No"/>
    <s v="N/A"/>
    <s v="SEEDLESS"/>
    <x v="423"/>
    <s v="MEXICO CROSSINGS THROUGH NOGALES ARIZONA"/>
    <n v="1548268"/>
    <s v="Truck"/>
    <m/>
    <m/>
    <n v="2024"/>
    <s v="N/A"/>
    <s v="I (import)"/>
    <m/>
  </r>
  <r>
    <s v="Watermelons"/>
    <x v="1"/>
    <s v="No"/>
    <s v="N/A"/>
    <s v="N/A"/>
    <x v="423"/>
    <s v="MEXICO CROSSINGS THROUGH OTAY MESA CALIFORNIA"/>
    <n v="187874"/>
    <s v="Truck"/>
    <m/>
    <m/>
    <n v="2024"/>
    <s v="N/A"/>
    <s v="I (import)"/>
    <m/>
  </r>
  <r>
    <s v="Watermelons"/>
    <x v="1"/>
    <s v="No"/>
    <s v="N/A"/>
    <s v="SEEDLESS"/>
    <x v="423"/>
    <s v="MEXICO CROSSINGS THROUGH OTAY MESA CALIFORNIA"/>
    <n v="165968"/>
    <s v="Truck"/>
    <m/>
    <m/>
    <n v="2024"/>
    <s v="N/A"/>
    <s v="I (import)"/>
    <m/>
  </r>
  <r>
    <s v="Watermelons"/>
    <x v="1"/>
    <s v="No"/>
    <s v="N/A"/>
    <s v="N/A"/>
    <x v="423"/>
    <s v="MEXICO CROSSINGS THROUGH PHARR TEXAS"/>
    <n v="465870"/>
    <s v="Truck"/>
    <m/>
    <m/>
    <n v="2024"/>
    <s v="N/A"/>
    <s v="I (import)"/>
    <m/>
  </r>
  <r>
    <s v="Watermelons"/>
    <x v="1"/>
    <s v="No"/>
    <s v="N/A"/>
    <s v="N/A"/>
    <x v="423"/>
    <s v="MEXICO CROSSINGS THROUGH PROGRESO TEXAS"/>
    <n v="5113068"/>
    <s v="Truck"/>
    <m/>
    <m/>
    <n v="2024"/>
    <s v="N/A"/>
    <s v="I (import)"/>
    <m/>
  </r>
  <r>
    <s v="Watermelons"/>
    <x v="1"/>
    <s v="No"/>
    <s v="N/A"/>
    <s v="N/A"/>
    <x v="423"/>
    <s v="MEXICO CROSSINGS THROUGH RIO GRANDE CITY TEXAS"/>
    <n v="89540"/>
    <s v="Truck"/>
    <m/>
    <m/>
    <n v="2024"/>
    <s v="N/A"/>
    <s v="I (import)"/>
    <m/>
  </r>
  <r>
    <s v="Watermelons"/>
    <x v="1"/>
    <s v="No"/>
    <s v="N/A"/>
    <s v="N/A"/>
    <x v="423"/>
    <s v="MEXICO CROSSINGS THROUGH SANTA TERESA NEW MEXICO"/>
    <n v="149688"/>
    <s v="Truck"/>
    <m/>
    <m/>
    <n v="2024"/>
    <s v="N/A"/>
    <s v="I (import)"/>
    <m/>
  </r>
  <r>
    <s v="Watermelons"/>
    <x v="4"/>
    <s v="No"/>
    <s v="N/A"/>
    <s v="RED FLESH SEEDLESS MINIATURE"/>
    <x v="423"/>
    <s v="IMPORTS THROUGH FREEPORT TEXAS"/>
    <n v="214500"/>
    <s v="Boat"/>
    <m/>
    <m/>
    <n v="2024"/>
    <s v="N/A"/>
    <s v="I (import)"/>
    <m/>
  </r>
  <r>
    <s v="Watermelons"/>
    <x v="3"/>
    <s v="No"/>
    <s v="N/A"/>
    <s v="SEEDLESS"/>
    <x v="423"/>
    <s v="IMPORTS THROUGH HOUSTON TEXAS"/>
    <n v="132000"/>
    <s v="Boat"/>
    <m/>
    <m/>
    <n v="2024"/>
    <s v="N/A"/>
    <s v="I (import)"/>
    <m/>
  </r>
  <r>
    <s v="Watermelons"/>
    <x v="3"/>
    <s v="No"/>
    <s v="N/A"/>
    <s v="SEEDLESS"/>
    <x v="423"/>
    <s v="IMPORTS THROUGH LOS ANGELES-LONG BEACH CALIFORNIA"/>
    <n v="132000"/>
    <s v="Boat"/>
    <m/>
    <m/>
    <n v="2024"/>
    <s v="N/A"/>
    <s v="I (import)"/>
    <m/>
  </r>
  <r>
    <s v="Watermelons"/>
    <x v="1"/>
    <s v="No"/>
    <s v="N/A"/>
    <s v="SEEDLESS"/>
    <x v="423"/>
    <s v="IMPORTS THROUGH PANAMA CITY FLORIDA"/>
    <n v="160499"/>
    <s v="Boat"/>
    <m/>
    <m/>
    <n v="2024"/>
    <s v="N/A"/>
    <s v="I (import)"/>
    <m/>
  </r>
  <r>
    <s v="Watermelons"/>
    <x v="5"/>
    <s v="No"/>
    <s v="N/A"/>
    <s v="SEEDLESS"/>
    <x v="423"/>
    <s v="IMPORTS THROUGH PHILADELPHIA-CAMDEN PENNSYLVANIA-NEW JERSEY"/>
    <n v="38016"/>
    <s v="Boat"/>
    <m/>
    <m/>
    <n v="2024"/>
    <s v="N/A"/>
    <s v="I (import)"/>
    <m/>
  </r>
  <r>
    <s v="Watermelons"/>
    <x v="3"/>
    <s v="No"/>
    <s v="N/A"/>
    <s v="RED FLESH SEEDLESS MINIATURE"/>
    <x v="423"/>
    <s v="IMPORTS THROUGH PHILADELPHIA-CAMDEN PENNSYLVANIA-NEW JERSEY"/>
    <n v="286000"/>
    <s v="Boat"/>
    <m/>
    <m/>
    <n v="2024"/>
    <s v="N/A"/>
    <s v="I (import)"/>
    <m/>
  </r>
  <r>
    <s v="Watermelons"/>
    <x v="3"/>
    <s v="No"/>
    <s v="N/A"/>
    <s v="SEEDLESS"/>
    <x v="423"/>
    <s v="IMPORTS THROUGH PHILADELPHIA-CAMDEN PENNSYLVANIA-NEW JERSEY"/>
    <n v="640310"/>
    <s v="Boat"/>
    <m/>
    <m/>
    <n v="2024"/>
    <s v="N/A"/>
    <s v="I (import)"/>
    <m/>
  </r>
  <r>
    <s v="Watermelons"/>
    <x v="3"/>
    <s v="No"/>
    <s v="N/A"/>
    <s v="N/A"/>
    <x v="423"/>
    <s v="IMPORTS THROUGH PORT CANAVERAL FLORIDA"/>
    <n v="5817"/>
    <s v="Boat"/>
    <m/>
    <m/>
    <n v="2024"/>
    <s v="N/A"/>
    <s v="I (import)"/>
    <m/>
  </r>
  <r>
    <s v="Watermelons"/>
    <x v="3"/>
    <s v="No"/>
    <s v="N/A"/>
    <s v="SEEDLESS"/>
    <x v="423"/>
    <s v="IMPORTS THROUGH PORT CANAVERAL FLORIDA"/>
    <n v="475200"/>
    <s v="Boat"/>
    <m/>
    <m/>
    <n v="2024"/>
    <s v="N/A"/>
    <s v="I (import)"/>
    <m/>
  </r>
  <r>
    <s v="Watermelons"/>
    <x v="1"/>
    <s v="No"/>
    <s v="N/A"/>
    <s v="N/A"/>
    <x v="424"/>
    <s v="MEXICO CROSSINGS THROUGH NOGALES ARIZONA"/>
    <n v="39435"/>
    <s v="Truck"/>
    <m/>
    <m/>
    <n v="2024"/>
    <s v="N/A"/>
    <s v="I (import)"/>
    <m/>
  </r>
  <r>
    <s v="Watermelons"/>
    <x v="1"/>
    <s v="No"/>
    <s v="N/A"/>
    <s v="RED FLESH SEEDLESS MINIATURE"/>
    <x v="424"/>
    <s v="MEXICO CROSSINGS THROUGH NOGALES ARIZONA"/>
    <n v="26620"/>
    <s v="Truck"/>
    <m/>
    <m/>
    <n v="2024"/>
    <s v="N/A"/>
    <s v="I (import)"/>
    <m/>
  </r>
  <r>
    <s v="Watermelons"/>
    <x v="1"/>
    <s v="No"/>
    <s v="N/A"/>
    <s v="SEEDLESS"/>
    <x v="424"/>
    <s v="MEXICO CROSSINGS THROUGH NOGALES ARIZONA"/>
    <n v="1417682"/>
    <s v="Truck"/>
    <m/>
    <m/>
    <n v="2024"/>
    <s v="N/A"/>
    <s v="I (import)"/>
    <m/>
  </r>
  <r>
    <s v="Watermelons"/>
    <x v="1"/>
    <s v="No"/>
    <s v="N/A"/>
    <s v="N/A"/>
    <x v="424"/>
    <s v="MEXICO CROSSINGS THROUGH OTAY MESA CALIFORNIA"/>
    <n v="8217"/>
    <s v="Truck"/>
    <m/>
    <m/>
    <n v="2024"/>
    <s v="N/A"/>
    <s v="I (import)"/>
    <m/>
  </r>
  <r>
    <s v="Watermelons"/>
    <x v="1"/>
    <s v="No"/>
    <s v="N/A"/>
    <s v="N/A"/>
    <x v="424"/>
    <s v="MEXICO CROSSINGS THROUGH PHARR TEXAS"/>
    <n v="128317"/>
    <s v="Truck"/>
    <m/>
    <m/>
    <n v="2024"/>
    <s v="N/A"/>
    <s v="I (import)"/>
    <m/>
  </r>
  <r>
    <s v="Watermelons"/>
    <x v="1"/>
    <s v="No"/>
    <s v="N/A"/>
    <s v="N/A"/>
    <x v="424"/>
    <s v="MEXICO CROSSINGS THROUGH PROGRESO TEXAS"/>
    <n v="1019403"/>
    <s v="Truck"/>
    <m/>
    <m/>
    <n v="2024"/>
    <s v="N/A"/>
    <s v="I (import)"/>
    <m/>
  </r>
  <r>
    <s v="Watermelons"/>
    <x v="1"/>
    <s v="No"/>
    <s v="N/A"/>
    <s v="SEEDLESS"/>
    <x v="424"/>
    <s v="MEXICO CROSSINGS THROUGH PROGRESO TEXAS"/>
    <n v="485551"/>
    <s v="Truck"/>
    <m/>
    <m/>
    <n v="2024"/>
    <s v="N/A"/>
    <s v="I (import)"/>
    <m/>
  </r>
  <r>
    <s v="Watermelons"/>
    <x v="1"/>
    <s v="No"/>
    <s v="N/A"/>
    <s v="SEEDLESS"/>
    <x v="424"/>
    <s v="MEXICO CROSSINGS THROUGH RIO GRANDE CITY TEXAS"/>
    <n v="746020"/>
    <s v="Truck"/>
    <m/>
    <m/>
    <n v="2024"/>
    <s v="N/A"/>
    <s v="I (import)"/>
    <m/>
  </r>
  <r>
    <s v="Watermelons"/>
    <x v="1"/>
    <s v="No"/>
    <s v="N/A"/>
    <s v="N/A"/>
    <x v="424"/>
    <s v="MEXICO CROSSINGS THROUGH SANTA TERESA NEW MEXICO"/>
    <n v="49896"/>
    <s v="Truck"/>
    <m/>
    <m/>
    <n v="2024"/>
    <s v="N/A"/>
    <s v="I (import)"/>
    <m/>
  </r>
  <r>
    <s v="Watermelons"/>
    <x v="3"/>
    <s v="No"/>
    <s v="N/A"/>
    <s v="SEEDLESS"/>
    <x v="424"/>
    <s v="IMPORTS THROUGH FREEPORT TEXAS"/>
    <n v="166360"/>
    <s v="Boat"/>
    <m/>
    <m/>
    <n v="2024"/>
    <s v="N/A"/>
    <s v="I (import)"/>
    <m/>
  </r>
  <r>
    <s v="Watermelons"/>
    <x v="7"/>
    <s v="No"/>
    <s v="N/A"/>
    <s v="SEEDLESS"/>
    <x v="424"/>
    <s v="IMPORTS THROUGH FREEPORT TEXAS"/>
    <n v="323330"/>
    <s v="Boat"/>
    <m/>
    <m/>
    <n v="2024"/>
    <s v="N/A"/>
    <s v="I (import)"/>
    <m/>
  </r>
  <r>
    <s v="Watermelons"/>
    <x v="3"/>
    <s v="No"/>
    <s v="N/A"/>
    <s v="SEEDLESS"/>
    <x v="424"/>
    <s v="IMPORTS THROUGH LOS ANGELES-LONG BEACH CALIFORNIA"/>
    <n v="132000"/>
    <s v="Boat"/>
    <m/>
    <m/>
    <n v="2024"/>
    <s v="N/A"/>
    <s v="I (import)"/>
    <m/>
  </r>
  <r>
    <s v="Watermelons"/>
    <x v="5"/>
    <s v="No"/>
    <s v="N/A"/>
    <s v="SEEDLESS"/>
    <x v="424"/>
    <s v="IMPORTS THROUGH PHILADELPHIA-CAMDEN PENNSYLVANIA-NEW JERSEY"/>
    <n v="18216"/>
    <s v="Boat"/>
    <m/>
    <m/>
    <n v="2024"/>
    <s v="N/A"/>
    <s v="I (import)"/>
    <m/>
  </r>
  <r>
    <s v="Watermelons"/>
    <x v="4"/>
    <s v="No"/>
    <s v="N/A"/>
    <s v="N/A"/>
    <x v="424"/>
    <s v="IMPORTS THROUGH PORT CANAVERAL FLORIDA"/>
    <n v="41976"/>
    <s v="Boat"/>
    <m/>
    <m/>
    <n v="2024"/>
    <s v="N/A"/>
    <s v="I (import)"/>
    <m/>
  </r>
  <r>
    <s v="Watermelons"/>
    <x v="3"/>
    <s v="No"/>
    <s v="N/A"/>
    <s v="N/A"/>
    <x v="424"/>
    <s v="IMPORTS THROUGH WILMINGTON DELAWARE"/>
    <n v="112292"/>
    <s v="Boat"/>
    <m/>
    <m/>
    <n v="2024"/>
    <s v="N/A"/>
    <s v="I (import)"/>
    <m/>
  </r>
  <r>
    <s v="Watermelons"/>
    <x v="4"/>
    <s v="No"/>
    <s v="N/A"/>
    <s v="SEEDLESS"/>
    <x v="424"/>
    <s v="IMPORTS THROUGH TAMPA AIRPORT FLORIDA"/>
    <n v="16509"/>
    <s v="Boat"/>
    <m/>
    <m/>
    <n v="2024"/>
    <s v="N/A"/>
    <s v="I (import)"/>
    <m/>
  </r>
  <r>
    <s v="Watermelons"/>
    <x v="1"/>
    <s v="No"/>
    <s v="N/A"/>
    <s v="N/A"/>
    <x v="425"/>
    <s v="MEXICO CROSSINGS THROUGH OTAY MESA CALIFORNIA"/>
    <n v="70611"/>
    <s v="Truck"/>
    <m/>
    <m/>
    <n v="2024"/>
    <s v="N/A"/>
    <s v="I (import)"/>
    <m/>
  </r>
  <r>
    <s v="Watermelons"/>
    <x v="1"/>
    <s v="No"/>
    <s v="N/A"/>
    <s v="SEEDLESS"/>
    <x v="425"/>
    <s v="MEXICO CROSSINGS THROUGH OTAY MESA CALIFORNIA"/>
    <n v="31539"/>
    <s v="Truck"/>
    <m/>
    <m/>
    <n v="2024"/>
    <s v="N/A"/>
    <s v="I (import)"/>
    <m/>
  </r>
  <r>
    <s v="Watermelons"/>
    <x v="1"/>
    <s v="No"/>
    <s v="N/A"/>
    <s v="N/A"/>
    <x v="425"/>
    <s v="MEXICO CROSSINGS THROUGH PHARR TEXAS"/>
    <n v="41758"/>
    <s v="Truck"/>
    <m/>
    <m/>
    <n v="2024"/>
    <s v="N/A"/>
    <s v="I (import)"/>
    <m/>
  </r>
  <r>
    <s v="Watermelons"/>
    <x v="1"/>
    <s v="No"/>
    <s v="N/A"/>
    <s v="N/A"/>
    <x v="425"/>
    <s v="MEXICO CROSSINGS THROUGH PROGRESO TEXAS"/>
    <n v="357478"/>
    <s v="Truck"/>
    <m/>
    <m/>
    <n v="2024"/>
    <s v="N/A"/>
    <s v="I (import)"/>
    <m/>
  </r>
  <r>
    <s v="Watermelons"/>
    <x v="1"/>
    <s v="No"/>
    <s v="N/A"/>
    <s v="SEEDLESS"/>
    <x v="425"/>
    <s v="MEXICO CROSSINGS THROUGH PROGRESO TEXAS"/>
    <n v="81675"/>
    <s v="Truck"/>
    <m/>
    <m/>
    <n v="2024"/>
    <s v="N/A"/>
    <s v="I (import)"/>
    <m/>
  </r>
  <r>
    <s v="Watermelons"/>
    <x v="4"/>
    <s v="No"/>
    <s v="N/A"/>
    <s v="RED FLESH SEEDLESS MINIATURE"/>
    <x v="425"/>
    <s v="IMPORTS THROUGH PORT CANAVERAL FLORIDA"/>
    <n v="1367520"/>
    <s v="Boat"/>
    <m/>
    <m/>
    <n v="2024"/>
    <s v="N/A"/>
    <s v="I (import)"/>
    <m/>
  </r>
  <r>
    <s v="Watermelons"/>
    <x v="4"/>
    <s v="No"/>
    <s v="N/A"/>
    <s v="SEEDLESS"/>
    <x v="425"/>
    <s v="IMPORTS THROUGH PORT CANAVERAL FLORIDA"/>
    <n v="1758240"/>
    <s v="Boat"/>
    <m/>
    <m/>
    <n v="2024"/>
    <s v="N/A"/>
    <s v="I (import)"/>
    <m/>
  </r>
  <r>
    <s v="Watermelons"/>
    <x v="6"/>
    <s v="No"/>
    <s v="N/A"/>
    <s v="N/A"/>
    <x v="425"/>
    <s v="IMPORTS THROUGH PORT CANAVERAL FLORIDA"/>
    <n v="89166"/>
    <s v="Boat"/>
    <m/>
    <m/>
    <n v="2024"/>
    <s v="N/A"/>
    <s v="I (import)"/>
    <m/>
  </r>
  <r>
    <s v="Watermelons"/>
    <x v="3"/>
    <s v="No"/>
    <s v="N/A"/>
    <s v="N/A"/>
    <x v="425"/>
    <s v="IMPORTS THROUGH SOUTH FLORIDA/TAMPA"/>
    <n v="43540"/>
    <s v="Boat"/>
    <m/>
    <m/>
    <n v="2024"/>
    <s v="N/A"/>
    <s v="I (import)"/>
    <m/>
  </r>
  <r>
    <s v="Watermelons"/>
    <x v="3"/>
    <s v="No"/>
    <s v="N/A"/>
    <s v="SEEDLESS"/>
    <x v="425"/>
    <s v="IMPORTS THROUGH WILMINGTON DELAWARE"/>
    <n v="975150"/>
    <s v="Boat"/>
    <m/>
    <m/>
    <n v="2024"/>
    <s v="N/A"/>
    <s v="I (import)"/>
    <m/>
  </r>
  <r>
    <s v="Watermelons"/>
    <x v="4"/>
    <s v="No"/>
    <s v="N/A"/>
    <s v="SEEDLESS"/>
    <x v="425"/>
    <s v="IMPORTS THROUGH WILMINGTON DELAWARE"/>
    <n v="357500"/>
    <s v="Boat"/>
    <m/>
    <m/>
    <n v="2024"/>
    <s v="N/A"/>
    <s v="I (import)"/>
    <m/>
  </r>
  <r>
    <s v="Watermelons"/>
    <x v="1"/>
    <s v="No"/>
    <s v="N/A"/>
    <s v="N/A"/>
    <x v="425"/>
    <s v="MEXICO CROSSINGS THROUGH NOGALES ARIZONA"/>
    <n v="87120"/>
    <s v="Truck"/>
    <m/>
    <m/>
    <n v="2024"/>
    <s v="N/A"/>
    <s v="I (import)"/>
    <m/>
  </r>
  <r>
    <s v="Watermelons"/>
    <x v="1"/>
    <s v="No"/>
    <s v="N/A"/>
    <s v="RED FLESH SEEDLESS MINIATURE"/>
    <x v="425"/>
    <s v="MEXICO CROSSINGS THROUGH NOGALES ARIZONA"/>
    <n v="103840"/>
    <s v="Truck"/>
    <m/>
    <m/>
    <n v="2024"/>
    <s v="N/A"/>
    <s v="I (import)"/>
    <m/>
  </r>
  <r>
    <s v="Watermelons"/>
    <x v="1"/>
    <s v="No"/>
    <s v="N/A"/>
    <s v="SEEDLESS"/>
    <x v="425"/>
    <s v="MEXICO CROSSINGS THROUGH NOGALES ARIZONA"/>
    <n v="1250531"/>
    <s v="Truck"/>
    <m/>
    <m/>
    <n v="2024"/>
    <s v="N/A"/>
    <s v="I (import)"/>
    <m/>
  </r>
  <r>
    <s v="Watermelons"/>
    <x v="3"/>
    <s v="No"/>
    <s v="N/A"/>
    <s v="SEEDLESS"/>
    <x v="425"/>
    <s v="IMPORTS THROUGH LOS ANGELES-LONG BEACH CALIFORNIA"/>
    <n v="264000"/>
    <s v="Boat"/>
    <m/>
    <m/>
    <n v="2024"/>
    <s v="N/A"/>
    <s v="I (import)"/>
    <m/>
  </r>
  <r>
    <s v="Watermelons"/>
    <x v="7"/>
    <s v="No"/>
    <s v="N/A"/>
    <s v="SEEDLESS"/>
    <x v="425"/>
    <s v="IMPORTS THROUGH LOS ANGELES-LONG BEACH CALIFORNIA"/>
    <n v="63965"/>
    <s v="Boat"/>
    <m/>
    <m/>
    <n v="2024"/>
    <s v="N/A"/>
    <s v="I (import)"/>
    <m/>
  </r>
  <r>
    <s v="Watermelons"/>
    <x v="1"/>
    <s v="No"/>
    <s v="N/A"/>
    <s v="SEEDLESS"/>
    <x v="425"/>
    <s v="IMPORTS THROUGH PANAMA CITY FLORIDA"/>
    <n v="124608"/>
    <s v="Boat"/>
    <m/>
    <m/>
    <n v="2024"/>
    <s v="N/A"/>
    <s v="I (import)"/>
    <m/>
  </r>
  <r>
    <s v="Watermelons"/>
    <x v="3"/>
    <s v="No"/>
    <s v="N/A"/>
    <s v="N/A"/>
    <x v="425"/>
    <s v="IMPORTS THROUGH PHILADELPHIA-CAMDEN PENNSYLVANIA-NEW JERSEY"/>
    <n v="46083"/>
    <s v="Boat"/>
    <m/>
    <m/>
    <n v="2024"/>
    <s v="N/A"/>
    <s v="I (import)"/>
    <m/>
  </r>
  <r>
    <s v="Watermelons"/>
    <x v="3"/>
    <s v="No"/>
    <s v="N/A"/>
    <s v="RED FLESH SEEDLESS MINIATURE"/>
    <x v="425"/>
    <s v="IMPORTS THROUGH PHILADELPHIA-CAMDEN PENNSYLVANIA-NEW JERSEY"/>
    <n v="286000"/>
    <s v="Boat"/>
    <m/>
    <m/>
    <n v="2024"/>
    <s v="N/A"/>
    <s v="I (import)"/>
    <m/>
  </r>
  <r>
    <s v="Watermelons"/>
    <x v="3"/>
    <s v="No"/>
    <s v="N/A"/>
    <s v="SEEDLESS"/>
    <x v="425"/>
    <s v="IMPORTS THROUGH PHILADELPHIA-CAMDEN PENNSYLVANIA-NEW JERSEY"/>
    <n v="143000"/>
    <s v="Boat"/>
    <m/>
    <m/>
    <n v="2024"/>
    <s v="N/A"/>
    <s v="I (import)"/>
    <m/>
  </r>
  <r>
    <s v="Watermelons"/>
    <x v="3"/>
    <s v="No"/>
    <s v="N/A"/>
    <s v="RED FLESH SEEDLESS MINIATURE"/>
    <x v="425"/>
    <s v="IMPORTS THROUGH PORT CANAVERAL FLORIDA"/>
    <n v="553520"/>
    <s v="Boat"/>
    <m/>
    <m/>
    <n v="2024"/>
    <s v="N/A"/>
    <s v="I (import)"/>
    <m/>
  </r>
  <r>
    <s v="Watermelons"/>
    <x v="3"/>
    <s v="No"/>
    <s v="N/A"/>
    <s v="SEEDLESS"/>
    <x v="425"/>
    <s v="IMPORTS THROUGH PORT CANAVERAL FLORIDA"/>
    <n v="1725680"/>
    <s v="Boat"/>
    <m/>
    <m/>
    <n v="2024"/>
    <s v="N/A"/>
    <s v="I (import)"/>
    <m/>
  </r>
  <r>
    <s v="Watermelons"/>
    <x v="3"/>
    <s v="No"/>
    <s v="N/A"/>
    <s v="SEEDLESS"/>
    <x v="426"/>
    <s v="IMPORTS THROUGH SOUTH FLORIDA/TAMPA"/>
    <n v="31676"/>
    <s v="Boat"/>
    <m/>
    <m/>
    <n v="2024"/>
    <s v="N/A"/>
    <s v="I (import)"/>
    <m/>
  </r>
  <r>
    <s v="Watermelons"/>
    <x v="7"/>
    <s v="No"/>
    <s v="N/A"/>
    <s v="SEEDLESS"/>
    <x v="426"/>
    <s v="IMPORTS THROUGH SOUTH FLORIDA/TAMPA"/>
    <n v="130086"/>
    <s v="Boat"/>
    <m/>
    <m/>
    <n v="2024"/>
    <s v="N/A"/>
    <s v="I (import)"/>
    <m/>
  </r>
  <r>
    <s v="Watermelons"/>
    <x v="3"/>
    <s v="No"/>
    <s v="N/A"/>
    <s v="SEEDLESS"/>
    <x v="426"/>
    <s v="IMPORTS THROUGH WILMINGTON NORTH CAROLINA"/>
    <n v="147312"/>
    <s v="Boat"/>
    <m/>
    <m/>
    <n v="2024"/>
    <s v="N/A"/>
    <s v="I (import)"/>
    <m/>
  </r>
  <r>
    <s v="Watermelons"/>
    <x v="7"/>
    <s v="No"/>
    <s v="N/A"/>
    <s v="SEEDLESS"/>
    <x v="426"/>
    <s v="IMPORTS THROUGH TAMPA AIRPORT FLORIDA"/>
    <n v="461864"/>
    <s v="Boat"/>
    <m/>
    <m/>
    <n v="2024"/>
    <s v="N/A"/>
    <s v="I (import)"/>
    <m/>
  </r>
  <r>
    <s v="Watermelons"/>
    <x v="3"/>
    <s v="No"/>
    <s v="N/A"/>
    <s v="SEEDLESS"/>
    <x v="426"/>
    <s v="IMPORTS THROUGH PORT CANAVERAL FLORIDA"/>
    <n v="48609"/>
    <s v="Boat"/>
    <m/>
    <m/>
    <n v="2024"/>
    <s v="N/A"/>
    <s v="I (import)"/>
    <m/>
  </r>
  <r>
    <s v="Watermelons"/>
    <x v="0"/>
    <s v="No"/>
    <s v="N/A"/>
    <s v="N/A"/>
    <x v="426"/>
    <s v="IMPORTS THROUGH SAN JUAN PUERTO RICO"/>
    <n v="22992"/>
    <s v="Boat"/>
    <m/>
    <m/>
    <n v="2024"/>
    <s v="N/A"/>
    <s v="I (import)"/>
    <m/>
  </r>
  <r>
    <s v="Watermelons"/>
    <x v="3"/>
    <s v="No"/>
    <s v="N/A"/>
    <s v="N/A"/>
    <x v="426"/>
    <s v="IMPORTS THROUGH SOUTH FLORIDA/TAMPA"/>
    <n v="39600"/>
    <s v="Boat"/>
    <m/>
    <m/>
    <n v="2024"/>
    <s v="N/A"/>
    <s v="I (import)"/>
    <m/>
  </r>
  <r>
    <s v="Watermelons"/>
    <x v="1"/>
    <s v="No"/>
    <s v="N/A"/>
    <s v="N/A"/>
    <x v="426"/>
    <s v="MEXICO CROSSINGS THROUGH NOGALES ARIZONA"/>
    <n v="715147"/>
    <s v="Truck"/>
    <m/>
    <m/>
    <n v="2024"/>
    <s v="N/A"/>
    <s v="I (import)"/>
    <m/>
  </r>
  <r>
    <s v="Watermelons"/>
    <x v="1"/>
    <s v="No"/>
    <s v="N/A"/>
    <s v="RED FLESH SEEDLESS MINIATURE"/>
    <x v="426"/>
    <s v="MEXICO CROSSINGS THROUGH NOGALES ARIZONA"/>
    <n v="11880"/>
    <s v="Truck"/>
    <m/>
    <m/>
    <n v="2024"/>
    <s v="N/A"/>
    <s v="I (import)"/>
    <m/>
  </r>
  <r>
    <s v="Watermelons"/>
    <x v="1"/>
    <s v="Yes"/>
    <s v="N/A"/>
    <s v="SEEDLESS"/>
    <x v="426"/>
    <s v="MEXICO CROSSINGS THROUGH NOGALES ARIZONA"/>
    <n v="47850"/>
    <s v="Truck"/>
    <m/>
    <m/>
    <n v="2024"/>
    <s v="N/A"/>
    <s v="I (import)"/>
    <m/>
  </r>
  <r>
    <s v="Watermelons"/>
    <x v="1"/>
    <s v="No"/>
    <s v="N/A"/>
    <s v="SEEDLESS"/>
    <x v="426"/>
    <s v="MEXICO CROSSINGS THROUGH NOGALES ARIZONA"/>
    <n v="709654"/>
    <s v="Truck"/>
    <m/>
    <m/>
    <n v="2024"/>
    <s v="N/A"/>
    <s v="I (import)"/>
    <m/>
  </r>
  <r>
    <s v="Watermelons"/>
    <x v="1"/>
    <s v="No"/>
    <s v="N/A"/>
    <s v="N/A"/>
    <x v="426"/>
    <s v="MEXICO CROSSINGS THROUGH OTAY MESA CALIFORNIA"/>
    <n v="100637"/>
    <s v="Truck"/>
    <m/>
    <m/>
    <n v="2024"/>
    <s v="N/A"/>
    <s v="I (import)"/>
    <m/>
  </r>
  <r>
    <s v="Watermelons"/>
    <x v="1"/>
    <s v="No"/>
    <s v="N/A"/>
    <s v="SEEDLESS"/>
    <x v="426"/>
    <s v="MEXICO CROSSINGS THROUGH OTAY MESA CALIFORNIA"/>
    <n v="89232"/>
    <s v="Truck"/>
    <m/>
    <m/>
    <n v="2024"/>
    <s v="N/A"/>
    <s v="I (import)"/>
    <m/>
  </r>
  <r>
    <s v="Watermelons"/>
    <x v="1"/>
    <s v="No"/>
    <s v="N/A"/>
    <s v="N/A"/>
    <x v="426"/>
    <s v="MEXICO CROSSINGS THROUGH PHARR TEXAS"/>
    <n v="83714"/>
    <s v="Truck"/>
    <m/>
    <m/>
    <n v="2024"/>
    <s v="N/A"/>
    <s v="I (import)"/>
    <m/>
  </r>
  <r>
    <s v="Watermelons"/>
    <x v="1"/>
    <s v="No"/>
    <s v="N/A"/>
    <s v="N/A"/>
    <x v="426"/>
    <s v="MEXICO CROSSINGS THROUGH PROGRESO TEXAS"/>
    <n v="631884"/>
    <s v="Truck"/>
    <m/>
    <m/>
    <n v="2024"/>
    <s v="N/A"/>
    <s v="I (import)"/>
    <m/>
  </r>
  <r>
    <s v="Watermelons"/>
    <x v="1"/>
    <s v="No"/>
    <s v="N/A"/>
    <s v="SEEDLESS"/>
    <x v="426"/>
    <s v="MEXICO CROSSINGS THROUGH PROGRESO TEXAS"/>
    <n v="78298"/>
    <s v="Truck"/>
    <m/>
    <m/>
    <n v="2024"/>
    <s v="N/A"/>
    <s v="I (import)"/>
    <m/>
  </r>
  <r>
    <s v="Watermelons"/>
    <x v="3"/>
    <s v="No"/>
    <s v="N/A"/>
    <s v="SEEDLESS"/>
    <x v="426"/>
    <s v="IMPORTS THROUGH LOS ANGELES-LONG BEACH CALIFORNIA"/>
    <n v="42766"/>
    <s v="Boat"/>
    <m/>
    <m/>
    <n v="2024"/>
    <s v="N/A"/>
    <s v="I (import)"/>
    <m/>
  </r>
  <r>
    <s v="Watermelons"/>
    <x v="1"/>
    <s v="No"/>
    <s v="N/A"/>
    <s v="SEEDLESS"/>
    <x v="426"/>
    <s v="IMPORTS THROUGH PANAMA CITY FLORIDA"/>
    <n v="333168"/>
    <s v="Boat"/>
    <m/>
    <m/>
    <n v="2024"/>
    <s v="N/A"/>
    <s v="I (import)"/>
    <m/>
  </r>
  <r>
    <s v="Watermelons"/>
    <x v="3"/>
    <s v="No"/>
    <s v="N/A"/>
    <s v="SEEDLESS"/>
    <x v="427"/>
    <s v="IMPORTS THROUGH LOS ANGELES-LONG BEACH CALIFORNIA"/>
    <n v="118800"/>
    <s v="Boat"/>
    <m/>
    <m/>
    <n v="2024"/>
    <s v="N/A"/>
    <s v="I (import)"/>
    <m/>
  </r>
  <r>
    <s v="Watermelons"/>
    <x v="7"/>
    <s v="No"/>
    <s v="N/A"/>
    <s v="SEEDLESS"/>
    <x v="427"/>
    <s v="IMPORTS THROUGH LOS ANGELES-LONG BEACH CALIFORNIA"/>
    <n v="87318"/>
    <s v="Boat"/>
    <m/>
    <m/>
    <n v="2024"/>
    <s v="N/A"/>
    <s v="I (import)"/>
    <m/>
  </r>
  <r>
    <s v="Watermelons"/>
    <x v="1"/>
    <s v="No"/>
    <s v="N/A"/>
    <s v="SEEDLESS"/>
    <x v="427"/>
    <s v="IMPORTS THROUGH PANAMA CITY FLORIDA"/>
    <n v="290840"/>
    <s v="Boat"/>
    <m/>
    <m/>
    <n v="2024"/>
    <s v="N/A"/>
    <s v="I (import)"/>
    <m/>
  </r>
  <r>
    <s v="Watermelons"/>
    <x v="3"/>
    <s v="No"/>
    <s v="N/A"/>
    <s v="N/A"/>
    <x v="427"/>
    <s v="IMPORTS THROUGH PHILADELPHIA-CAMDEN PENNSYLVANIA-NEW JERSEY"/>
    <n v="261254"/>
    <s v="Boat"/>
    <m/>
    <m/>
    <n v="2024"/>
    <s v="N/A"/>
    <s v="I (import)"/>
    <m/>
  </r>
  <r>
    <s v="Watermelons"/>
    <x v="3"/>
    <s v="No"/>
    <s v="N/A"/>
    <s v="SEEDLESS"/>
    <x v="427"/>
    <s v="IMPORTS THROUGH PHILADELPHIA-CAMDEN PENNSYLVANIA-NEW JERSEY"/>
    <n v="243672"/>
    <s v="Boat"/>
    <m/>
    <m/>
    <n v="2024"/>
    <s v="N/A"/>
    <s v="I (import)"/>
    <m/>
  </r>
  <r>
    <s v="Watermelons"/>
    <x v="4"/>
    <s v="No"/>
    <s v="N/A"/>
    <s v="RED FLESH SEEDLESS MINIATURE"/>
    <x v="427"/>
    <s v="IMPORTS THROUGH PHILADELPHIA-CAMDEN PENNSYLVANIA-NEW JERSEY"/>
    <n v="357500"/>
    <s v="Boat"/>
    <m/>
    <m/>
    <n v="2024"/>
    <s v="N/A"/>
    <s v="I (import)"/>
    <m/>
  </r>
  <r>
    <s v="Watermelons"/>
    <x v="4"/>
    <s v="No"/>
    <s v="N/A"/>
    <s v="SEEDLESS"/>
    <x v="427"/>
    <s v="IMPORTS THROUGH PHILADELPHIA-CAMDEN PENNSYLVANIA-NEW JERSEY"/>
    <n v="357500"/>
    <s v="Boat"/>
    <m/>
    <m/>
    <n v="2024"/>
    <s v="N/A"/>
    <s v="I (import)"/>
    <m/>
  </r>
  <r>
    <s v="Watermelons"/>
    <x v="7"/>
    <s v="No"/>
    <s v="N/A"/>
    <s v="N/A"/>
    <x v="427"/>
    <s v="IMPORTS THROUGH PHILADELPHIA-CAMDEN PENNSYLVANIA-NEW JERSEY"/>
    <n v="1543344"/>
    <s v="Boat"/>
    <m/>
    <m/>
    <n v="2024"/>
    <s v="N/A"/>
    <s v="I (import)"/>
    <m/>
  </r>
  <r>
    <s v="Watermelons"/>
    <x v="3"/>
    <s v="No"/>
    <s v="N/A"/>
    <s v="SEEDLESS"/>
    <x v="427"/>
    <s v="IMPORTS THROUGH PORT CANAVERAL FLORIDA"/>
    <n v="1798658"/>
    <s v="Boat"/>
    <m/>
    <m/>
    <n v="2024"/>
    <s v="N/A"/>
    <s v="I (import)"/>
    <m/>
  </r>
  <r>
    <s v="Watermelons"/>
    <x v="3"/>
    <s v="No"/>
    <s v="N/A"/>
    <s v="N/A"/>
    <x v="427"/>
    <s v="IMPORTS THROUGH SOUTH FLORIDA/TAMPA"/>
    <n v="596908"/>
    <s v="Boat"/>
    <m/>
    <m/>
    <n v="2024"/>
    <s v="N/A"/>
    <s v="I (import)"/>
    <m/>
  </r>
  <r>
    <s v="Watermelons"/>
    <x v="3"/>
    <s v="No"/>
    <s v="N/A"/>
    <s v="SEEDLESS"/>
    <x v="427"/>
    <s v="IMPORTS THROUGH SOUTH FLORIDA/TAMPA"/>
    <n v="1544860"/>
    <s v="Boat"/>
    <m/>
    <m/>
    <n v="2024"/>
    <s v="N/A"/>
    <s v="I (import)"/>
    <m/>
  </r>
  <r>
    <s v="Watermelons"/>
    <x v="4"/>
    <s v="No"/>
    <s v="N/A"/>
    <s v="SEEDLESS"/>
    <x v="427"/>
    <s v="IMPORTS THROUGH SOUTH FLORIDA/TAMPA"/>
    <n v="86603"/>
    <s v="Boat"/>
    <m/>
    <m/>
    <n v="2024"/>
    <s v="N/A"/>
    <s v="I (import)"/>
    <m/>
  </r>
  <r>
    <s v="Watermelons"/>
    <x v="3"/>
    <s v="No"/>
    <s v="N/A"/>
    <s v="SEEDLESS"/>
    <x v="427"/>
    <s v="IMPORTS THROUGH WILMINGTON NORTH CAROLINA"/>
    <n v="37400"/>
    <s v="Boat"/>
    <m/>
    <m/>
    <n v="2024"/>
    <s v="N/A"/>
    <s v="I (import)"/>
    <m/>
  </r>
  <r>
    <s v="Watermelons"/>
    <x v="1"/>
    <s v="No"/>
    <s v="N/A"/>
    <s v="N/A"/>
    <x v="427"/>
    <s v="MEXICO CROSSINGS THROUGH NOGALES ARIZONA"/>
    <n v="307674"/>
    <s v="Truck"/>
    <m/>
    <m/>
    <n v="2024"/>
    <s v="N/A"/>
    <s v="I (import)"/>
    <m/>
  </r>
  <r>
    <s v="Watermelons"/>
    <x v="1"/>
    <s v="Yes"/>
    <s v="N/A"/>
    <s v="RED FLESH SEEDLESS MINIATURE"/>
    <x v="427"/>
    <s v="MEXICO CROSSINGS THROUGH NOGALES ARIZONA"/>
    <n v="7480"/>
    <s v="Truck"/>
    <m/>
    <m/>
    <n v="2024"/>
    <s v="N/A"/>
    <s v="I (import)"/>
    <m/>
  </r>
  <r>
    <s v="Watermelons"/>
    <x v="1"/>
    <s v="No"/>
    <s v="N/A"/>
    <s v="RED FLESH SEEDLESS MINIATURE"/>
    <x v="427"/>
    <s v="MEXICO CROSSINGS THROUGH NOGALES ARIZONA"/>
    <n v="20570"/>
    <s v="Truck"/>
    <m/>
    <m/>
    <n v="2024"/>
    <s v="N/A"/>
    <s v="I (import)"/>
    <m/>
  </r>
  <r>
    <s v="Watermelons"/>
    <x v="1"/>
    <s v="Yes"/>
    <s v="N/A"/>
    <s v="SEEDLESS"/>
    <x v="427"/>
    <s v="MEXICO CROSSINGS THROUGH NOGALES ARIZONA"/>
    <n v="41250"/>
    <s v="Truck"/>
    <m/>
    <m/>
    <n v="2024"/>
    <s v="N/A"/>
    <s v="I (import)"/>
    <m/>
  </r>
  <r>
    <s v="Watermelons"/>
    <x v="1"/>
    <s v="No"/>
    <s v="N/A"/>
    <s v="SEEDLESS"/>
    <x v="427"/>
    <s v="MEXICO CROSSINGS THROUGH NOGALES ARIZONA"/>
    <n v="538925"/>
    <s v="Truck"/>
    <m/>
    <m/>
    <n v="2024"/>
    <s v="N/A"/>
    <s v="I (import)"/>
    <m/>
  </r>
  <r>
    <s v="Watermelons"/>
    <x v="1"/>
    <s v="No"/>
    <s v="N/A"/>
    <s v="N/A"/>
    <x v="427"/>
    <s v="MEXICO CROSSINGS THROUGH OTAY MESA CALIFORNIA"/>
    <n v="4783"/>
    <s v="Truck"/>
    <m/>
    <m/>
    <n v="2024"/>
    <s v="N/A"/>
    <s v="I (import)"/>
    <m/>
  </r>
  <r>
    <s v="Watermelons"/>
    <x v="1"/>
    <s v="No"/>
    <s v="N/A"/>
    <s v="SEEDLESS"/>
    <x v="427"/>
    <s v="MEXICO CROSSINGS THROUGH OTAY MESA CALIFORNIA"/>
    <n v="40973"/>
    <s v="Truck"/>
    <m/>
    <m/>
    <n v="2024"/>
    <s v="N/A"/>
    <s v="I (import)"/>
    <m/>
  </r>
  <r>
    <s v="Watermelons"/>
    <x v="1"/>
    <s v="No"/>
    <s v="N/A"/>
    <s v="N/A"/>
    <x v="427"/>
    <s v="MEXICO CROSSINGS THROUGH PROGRESO TEXAS"/>
    <n v="937829"/>
    <s v="Truck"/>
    <m/>
    <m/>
    <n v="2024"/>
    <s v="N/A"/>
    <s v="I (import)"/>
    <m/>
  </r>
  <r>
    <s v="Watermelons"/>
    <x v="1"/>
    <s v="No"/>
    <s v="N/A"/>
    <s v="SEEDLESS"/>
    <x v="427"/>
    <s v="MEXICO CROSSINGS THROUGH PROGRESO TEXAS"/>
    <n v="2021822"/>
    <s v="Truck"/>
    <m/>
    <m/>
    <n v="2024"/>
    <s v="N/A"/>
    <s v="I (import)"/>
    <m/>
  </r>
  <r>
    <s v="Watermelons"/>
    <x v="1"/>
    <s v="No"/>
    <s v="N/A"/>
    <s v="SEEDLESS"/>
    <x v="427"/>
    <s v="MEXICO CROSSINGS THROUGH RIO GRANDE CITY TEXAS"/>
    <n v="172480"/>
    <s v="Truck"/>
    <m/>
    <m/>
    <n v="2024"/>
    <s v="N/A"/>
    <s v="I (import)"/>
    <m/>
  </r>
  <r>
    <s v="Watermelons"/>
    <x v="1"/>
    <s v="No"/>
    <s v="N/A"/>
    <s v="SEEDLESS"/>
    <x v="428"/>
    <s v="IMPORTS THROUGH PANAMA CITY FLORIDA"/>
    <n v="81444"/>
    <s v="Boat"/>
    <m/>
    <m/>
    <n v="2024"/>
    <s v="N/A"/>
    <s v="I (import)"/>
    <m/>
  </r>
  <r>
    <s v="Watermelons"/>
    <x v="3"/>
    <s v="No"/>
    <s v="N/A"/>
    <s v="SEEDLESS"/>
    <x v="428"/>
    <s v="IMPORTS THROUGH PHILADELPHIA-CAMDEN PENNSYLVANIA-NEW JERSEY"/>
    <n v="77440"/>
    <s v="Boat"/>
    <m/>
    <m/>
    <n v="2024"/>
    <s v="N/A"/>
    <s v="I (import)"/>
    <m/>
  </r>
  <r>
    <s v="Watermelons"/>
    <x v="4"/>
    <s v="No"/>
    <s v="N/A"/>
    <s v="N/A"/>
    <x v="428"/>
    <s v="IMPORTS THROUGH PORT CANAVERAL FLORIDA"/>
    <n v="41976"/>
    <s v="Boat"/>
    <m/>
    <m/>
    <n v="2024"/>
    <s v="N/A"/>
    <s v="I (import)"/>
    <m/>
  </r>
  <r>
    <s v="Watermelons"/>
    <x v="0"/>
    <s v="No"/>
    <s v="N/A"/>
    <s v="N/A"/>
    <x v="428"/>
    <s v="IMPORTS THROUGH SAN JUAN PUERTO RICO"/>
    <n v="4490"/>
    <s v="Boat"/>
    <m/>
    <m/>
    <n v="2024"/>
    <s v="N/A"/>
    <s v="I (import)"/>
    <m/>
  </r>
  <r>
    <s v="Watermelons"/>
    <x v="3"/>
    <s v="No"/>
    <s v="N/A"/>
    <s v="N/A"/>
    <x v="428"/>
    <s v="IMPORTS THROUGH SOUTH FLORIDA/TAMPA"/>
    <n v="633655"/>
    <s v="Boat"/>
    <m/>
    <m/>
    <n v="2024"/>
    <s v="N/A"/>
    <s v="I (import)"/>
    <m/>
  </r>
  <r>
    <s v="Watermelons"/>
    <x v="3"/>
    <s v="No"/>
    <s v="N/A"/>
    <s v="SEEDLESS"/>
    <x v="428"/>
    <s v="IMPORTS THROUGH SOUTH FLORIDA/TAMPA"/>
    <n v="53900"/>
    <s v="Boat"/>
    <m/>
    <m/>
    <n v="2024"/>
    <s v="N/A"/>
    <s v="I (import)"/>
    <m/>
  </r>
  <r>
    <s v="Watermelons"/>
    <x v="1"/>
    <s v="No"/>
    <s v="N/A"/>
    <s v="N/A"/>
    <x v="428"/>
    <s v="MEXICO CROSSINGS THROUGH NOGALES ARIZONA"/>
    <n v="665766"/>
    <s v="Truck"/>
    <m/>
    <m/>
    <n v="2024"/>
    <s v="N/A"/>
    <s v="I (import)"/>
    <m/>
  </r>
  <r>
    <s v="Watermelons"/>
    <x v="1"/>
    <s v="Yes"/>
    <s v="N/A"/>
    <s v="RED FLESH SEEDLESS MINIATURE"/>
    <x v="428"/>
    <s v="MEXICO CROSSINGS THROUGH NOGALES ARIZONA"/>
    <n v="89760"/>
    <s v="Truck"/>
    <m/>
    <m/>
    <n v="2024"/>
    <s v="N/A"/>
    <s v="I (import)"/>
    <m/>
  </r>
  <r>
    <s v="Watermelons"/>
    <x v="1"/>
    <s v="No"/>
    <s v="N/A"/>
    <s v="RED FLESH SEEDLESS MINIATURE"/>
    <x v="428"/>
    <s v="MEXICO CROSSINGS THROUGH NOGALES ARIZONA"/>
    <n v="50118"/>
    <s v="Truck"/>
    <m/>
    <m/>
    <n v="2024"/>
    <s v="N/A"/>
    <s v="I (import)"/>
    <m/>
  </r>
  <r>
    <s v="Watermelons"/>
    <x v="1"/>
    <s v="Yes"/>
    <s v="N/A"/>
    <s v="SEEDLESS"/>
    <x v="428"/>
    <s v="MEXICO CROSSINGS THROUGH NOGALES ARIZONA"/>
    <n v="66198"/>
    <s v="Truck"/>
    <m/>
    <m/>
    <n v="2024"/>
    <s v="N/A"/>
    <s v="I (import)"/>
    <m/>
  </r>
  <r>
    <s v="Watermelons"/>
    <x v="1"/>
    <s v="No"/>
    <s v="N/A"/>
    <s v="SEEDLESS"/>
    <x v="428"/>
    <s v="MEXICO CROSSINGS THROUGH NOGALES ARIZONA"/>
    <n v="1149170"/>
    <s v="Truck"/>
    <m/>
    <m/>
    <n v="2024"/>
    <s v="N/A"/>
    <s v="I (import)"/>
    <m/>
  </r>
  <r>
    <s v="Watermelons"/>
    <x v="1"/>
    <s v="No"/>
    <s v="N/A"/>
    <s v="N/A"/>
    <x v="428"/>
    <s v="MEXICO CROSSINGS THROUGH OTAY MESA CALIFORNIA"/>
    <n v="3716"/>
    <s v="Truck"/>
    <m/>
    <m/>
    <n v="2024"/>
    <s v="N/A"/>
    <s v="I (import)"/>
    <m/>
  </r>
  <r>
    <s v="Watermelons"/>
    <x v="1"/>
    <s v="No"/>
    <s v="N/A"/>
    <s v="SEEDLESS"/>
    <x v="428"/>
    <s v="MEXICO CROSSINGS THROUGH OTAY MESA CALIFORNIA"/>
    <n v="81136"/>
    <s v="Truck"/>
    <m/>
    <m/>
    <n v="2024"/>
    <s v="N/A"/>
    <s v="I (import)"/>
    <m/>
  </r>
  <r>
    <s v="Watermelons"/>
    <x v="1"/>
    <s v="No"/>
    <s v="N/A"/>
    <s v="N/A"/>
    <x v="428"/>
    <s v="MEXICO CROSSINGS THROUGH PHARR TEXAS"/>
    <n v="623597"/>
    <s v="Truck"/>
    <m/>
    <m/>
    <n v="2024"/>
    <s v="N/A"/>
    <s v="I (import)"/>
    <m/>
  </r>
  <r>
    <s v="Watermelons"/>
    <x v="1"/>
    <s v="No"/>
    <s v="N/A"/>
    <s v="SEEDLESS"/>
    <x v="428"/>
    <s v="MEXICO CROSSINGS THROUGH PHARR TEXAS"/>
    <n v="438086"/>
    <s v="Truck"/>
    <m/>
    <m/>
    <n v="2024"/>
    <s v="N/A"/>
    <s v="I (import)"/>
    <m/>
  </r>
  <r>
    <s v="Watermelons"/>
    <x v="1"/>
    <s v="No"/>
    <s v="N/A"/>
    <s v="N/A"/>
    <x v="428"/>
    <s v="MEXICO CROSSINGS THROUGH PROGRESO TEXAS"/>
    <n v="4981959"/>
    <s v="Truck"/>
    <m/>
    <m/>
    <n v="2024"/>
    <s v="N/A"/>
    <s v="I (import)"/>
    <m/>
  </r>
  <r>
    <s v="Watermelons"/>
    <x v="1"/>
    <s v="No"/>
    <s v="N/A"/>
    <s v="SEEDLESS"/>
    <x v="428"/>
    <s v="MEXICO CROSSINGS THROUGH PROGRESO TEXAS"/>
    <n v="472417"/>
    <s v="Truck"/>
    <m/>
    <m/>
    <n v="2024"/>
    <s v="N/A"/>
    <s v="I (import)"/>
    <m/>
  </r>
  <r>
    <s v="Watermelons"/>
    <x v="1"/>
    <s v="No"/>
    <s v="N/A"/>
    <s v="SEEDLESS"/>
    <x v="428"/>
    <s v="MEXICO CROSSINGS THROUGH RIO GRANDE CITY TEXAS"/>
    <n v="338514"/>
    <s v="Truck"/>
    <m/>
    <m/>
    <n v="2024"/>
    <s v="N/A"/>
    <s v="I (import)"/>
    <m/>
  </r>
  <r>
    <s v="Watermelons"/>
    <x v="4"/>
    <s v="No"/>
    <s v="N/A"/>
    <s v="RED FLESH SEEDLESS MINIATURE"/>
    <x v="428"/>
    <s v="IMPORTS THROUGH FREEPORT TEXAS"/>
    <n v="250250"/>
    <s v="Boat"/>
    <m/>
    <m/>
    <n v="2024"/>
    <s v="N/A"/>
    <s v="I (import)"/>
    <m/>
  </r>
  <r>
    <s v="Watermelons"/>
    <x v="3"/>
    <s v="No"/>
    <s v="N/A"/>
    <s v="SEEDLESS"/>
    <x v="429"/>
    <s v="IMPORTS THROUGH FREEPORT TEXAS"/>
    <n v="118580"/>
    <s v="Boat"/>
    <m/>
    <m/>
    <n v="2024"/>
    <s v="N/A"/>
    <s v="I (import)"/>
    <m/>
  </r>
  <r>
    <s v="Watermelons"/>
    <x v="7"/>
    <s v="No"/>
    <s v="N/A"/>
    <s v="SEEDLESS"/>
    <x v="429"/>
    <s v="IMPORTS THROUGH FREEPORT TEXAS"/>
    <n v="288288"/>
    <s v="Boat"/>
    <m/>
    <m/>
    <n v="2024"/>
    <s v="N/A"/>
    <s v="I (import)"/>
    <m/>
  </r>
  <r>
    <s v="Watermelons"/>
    <x v="3"/>
    <s v="No"/>
    <s v="N/A"/>
    <s v="SEEDLESS"/>
    <x v="429"/>
    <s v="IMPORTS THROUGH JACKSONVILLE FLORIDA"/>
    <n v="73656"/>
    <s v="Boat"/>
    <m/>
    <m/>
    <n v="2024"/>
    <s v="N/A"/>
    <s v="I (import)"/>
    <m/>
  </r>
  <r>
    <s v="Watermelons"/>
    <x v="1"/>
    <s v="No"/>
    <s v="N/A"/>
    <s v="SEEDLESS"/>
    <x v="429"/>
    <s v="IMPORTS THROUGH PANAMA CITY FLORIDA"/>
    <n v="80036"/>
    <s v="Boat"/>
    <m/>
    <m/>
    <n v="2024"/>
    <s v="N/A"/>
    <s v="I (import)"/>
    <m/>
  </r>
  <r>
    <s v="Watermelons"/>
    <x v="3"/>
    <s v="No"/>
    <s v="N/A"/>
    <s v="N/A"/>
    <x v="429"/>
    <s v="IMPORTS THROUGH PHILADELPHIA-CAMDEN PENNSYLVANIA-NEW JERSEY"/>
    <n v="37613"/>
    <s v="Boat"/>
    <m/>
    <m/>
    <n v="2024"/>
    <s v="N/A"/>
    <s v="I (import)"/>
    <m/>
  </r>
  <r>
    <s v="Watermelons"/>
    <x v="3"/>
    <s v="No"/>
    <s v="N/A"/>
    <s v="SEEDLESS"/>
    <x v="429"/>
    <s v="IMPORTS THROUGH PORT CANAVERAL FLORIDA"/>
    <n v="964392"/>
    <s v="Boat"/>
    <m/>
    <m/>
    <n v="2024"/>
    <s v="N/A"/>
    <s v="I (import)"/>
    <m/>
  </r>
  <r>
    <s v="Watermelons"/>
    <x v="3"/>
    <s v="No"/>
    <s v="N/A"/>
    <s v="N/A"/>
    <x v="429"/>
    <s v="IMPORTS THROUGH SOUTH FLORIDA/TAMPA"/>
    <n v="203293"/>
    <s v="Boat"/>
    <m/>
    <m/>
    <n v="2024"/>
    <s v="N/A"/>
    <s v="I (import)"/>
    <m/>
  </r>
  <r>
    <s v="Watermelons"/>
    <x v="3"/>
    <s v="No"/>
    <s v="N/A"/>
    <s v="SEEDLESS"/>
    <x v="429"/>
    <s v="IMPORTS THROUGH SOUTH FLORIDA/TAMPA"/>
    <n v="1675003"/>
    <s v="Boat"/>
    <m/>
    <m/>
    <n v="2024"/>
    <s v="N/A"/>
    <s v="I (import)"/>
    <m/>
  </r>
  <r>
    <s v="Watermelons"/>
    <x v="3"/>
    <s v="No"/>
    <s v="N/A"/>
    <s v="SEEDLESS"/>
    <x v="429"/>
    <s v="IMPORTS THROUGH WILMINGTON NORTH CAROLINA"/>
    <n v="187000"/>
    <s v="Boat"/>
    <m/>
    <m/>
    <n v="2024"/>
    <s v="N/A"/>
    <s v="I (import)"/>
    <m/>
  </r>
  <r>
    <s v="Watermelons"/>
    <x v="1"/>
    <s v="No"/>
    <s v="N/A"/>
    <s v="N/A"/>
    <x v="429"/>
    <s v="MEXICO CROSSINGS THROUGH NOGALES ARIZONA"/>
    <n v="2373116"/>
    <s v="Truck"/>
    <m/>
    <m/>
    <n v="2024"/>
    <s v="N/A"/>
    <s v="I (import)"/>
    <m/>
  </r>
  <r>
    <s v="Watermelons"/>
    <x v="1"/>
    <s v="Yes"/>
    <s v="N/A"/>
    <s v="RED FLESH SEEDLESS MINIATURE"/>
    <x v="429"/>
    <s v="MEXICO CROSSINGS THROUGH NOGALES ARIZONA"/>
    <n v="14960"/>
    <s v="Truck"/>
    <m/>
    <m/>
    <n v="2024"/>
    <s v="N/A"/>
    <s v="I (import)"/>
    <m/>
  </r>
  <r>
    <s v="Watermelons"/>
    <x v="1"/>
    <s v="No"/>
    <s v="N/A"/>
    <s v="RED FLESH SEEDLESS MINIATURE"/>
    <x v="429"/>
    <s v="MEXICO CROSSINGS THROUGH NOGALES ARIZONA"/>
    <n v="162653"/>
    <s v="Truck"/>
    <m/>
    <m/>
    <n v="2024"/>
    <s v="N/A"/>
    <s v="I (import)"/>
    <m/>
  </r>
  <r>
    <s v="Watermelons"/>
    <x v="1"/>
    <s v="No"/>
    <s v="N/A"/>
    <s v="SEEDLESS"/>
    <x v="429"/>
    <s v="MEXICO CROSSINGS THROUGH NOGALES ARIZONA"/>
    <n v="2434144"/>
    <s v="Truck"/>
    <m/>
    <m/>
    <n v="2024"/>
    <s v="N/A"/>
    <s v="I (import)"/>
    <m/>
  </r>
  <r>
    <s v="Watermelons"/>
    <x v="1"/>
    <s v="No"/>
    <s v="N/A"/>
    <s v="N/A"/>
    <x v="429"/>
    <s v="MEXICO CROSSINGS THROUGH OTAY MESA CALIFORNIA"/>
    <n v="1063"/>
    <s v="Truck"/>
    <m/>
    <m/>
    <n v="2024"/>
    <s v="N/A"/>
    <s v="I (import)"/>
    <m/>
  </r>
  <r>
    <s v="Watermelons"/>
    <x v="1"/>
    <s v="No"/>
    <s v="N/A"/>
    <s v="SEEDLESS"/>
    <x v="429"/>
    <s v="MEXICO CROSSINGS THROUGH OTAY MESA CALIFORNIA"/>
    <n v="124573"/>
    <s v="Truck"/>
    <m/>
    <m/>
    <n v="2024"/>
    <s v="N/A"/>
    <s v="I (import)"/>
    <m/>
  </r>
  <r>
    <s v="Watermelons"/>
    <x v="1"/>
    <s v="No"/>
    <s v="N/A"/>
    <s v="N/A"/>
    <x v="429"/>
    <s v="MEXICO CROSSINGS THROUGH EL PASO TEXAS"/>
    <n v="1540"/>
    <s v="Truck"/>
    <m/>
    <m/>
    <n v="2024"/>
    <s v="N/A"/>
    <s v="I (import)"/>
    <m/>
  </r>
  <r>
    <s v="Watermelons"/>
    <x v="1"/>
    <s v="No"/>
    <s v="N/A"/>
    <s v="N/A"/>
    <x v="429"/>
    <s v="MEXICO CROSSINGS THROUGH PHARR TEXAS"/>
    <n v="41912"/>
    <s v="Truck"/>
    <m/>
    <m/>
    <n v="2024"/>
    <s v="N/A"/>
    <s v="I (import)"/>
    <m/>
  </r>
  <r>
    <s v="Watermelons"/>
    <x v="1"/>
    <s v="No"/>
    <s v="N/A"/>
    <s v="SEEDLESS"/>
    <x v="429"/>
    <s v="MEXICO CROSSINGS THROUGH PHARR TEXAS"/>
    <n v="264992"/>
    <s v="Truck"/>
    <m/>
    <m/>
    <n v="2024"/>
    <s v="N/A"/>
    <s v="I (import)"/>
    <m/>
  </r>
  <r>
    <s v="Watermelons"/>
    <x v="1"/>
    <s v="No"/>
    <s v="N/A"/>
    <s v="N/A"/>
    <x v="429"/>
    <s v="MEXICO CROSSINGS THROUGH PROGRESO TEXAS"/>
    <n v="410128"/>
    <s v="Truck"/>
    <m/>
    <m/>
    <n v="2024"/>
    <s v="N/A"/>
    <s v="I (import)"/>
    <m/>
  </r>
  <r>
    <s v="Watermelons"/>
    <x v="1"/>
    <s v="No"/>
    <s v="N/A"/>
    <s v="SEEDLESS"/>
    <x v="429"/>
    <s v="MEXICO CROSSINGS THROUGH PROGRESO TEXAS"/>
    <n v="555577"/>
    <s v="Truck"/>
    <m/>
    <m/>
    <n v="2024"/>
    <s v="N/A"/>
    <s v="I (import)"/>
    <m/>
  </r>
  <r>
    <s v="Watermelons"/>
    <x v="1"/>
    <s v="No"/>
    <s v="N/A"/>
    <s v="SEEDLESS"/>
    <x v="429"/>
    <s v="MEXICO CROSSINGS THROUGH RIO GRANDE CITY TEXAS"/>
    <n v="257083"/>
    <s v="Truck"/>
    <m/>
    <m/>
    <n v="2024"/>
    <s v="N/A"/>
    <s v="I (import)"/>
    <m/>
  </r>
  <r>
    <s v="Watermelons"/>
    <x v="1"/>
    <s v="No"/>
    <s v="N/A"/>
    <s v="N/A"/>
    <x v="430"/>
    <s v="MEXICO CROSSINGS THROUGH NOGALES ARIZONA"/>
    <n v="601902"/>
    <s v="Truck"/>
    <m/>
    <m/>
    <n v="2024"/>
    <s v="N/A"/>
    <s v="I (import)"/>
    <m/>
  </r>
  <r>
    <s v="Watermelons"/>
    <x v="1"/>
    <s v="No"/>
    <s v="N/A"/>
    <s v="RED FLESH SEEDLESS MINIATURE"/>
    <x v="430"/>
    <s v="MEXICO CROSSINGS THROUGH NOGALES ARIZONA"/>
    <n v="25210"/>
    <s v="Truck"/>
    <m/>
    <m/>
    <n v="2024"/>
    <s v="N/A"/>
    <s v="I (import)"/>
    <m/>
  </r>
  <r>
    <s v="Watermelons"/>
    <x v="1"/>
    <s v="No"/>
    <s v="N/A"/>
    <s v="SEEDLESS"/>
    <x v="430"/>
    <s v="MEXICO CROSSINGS THROUGH NOGALES ARIZONA"/>
    <n v="1098909"/>
    <s v="Truck"/>
    <m/>
    <m/>
    <n v="2024"/>
    <s v="N/A"/>
    <s v="I (import)"/>
    <m/>
  </r>
  <r>
    <s v="Watermelons"/>
    <x v="1"/>
    <s v="No"/>
    <s v="N/A"/>
    <s v="N/A"/>
    <x v="430"/>
    <s v="MEXICO CROSSINGS THROUGH OTAY MESA CALIFORNIA"/>
    <n v="145112"/>
    <s v="Truck"/>
    <m/>
    <m/>
    <n v="2024"/>
    <s v="N/A"/>
    <s v="I (import)"/>
    <m/>
  </r>
  <r>
    <s v="Watermelons"/>
    <x v="1"/>
    <s v="No"/>
    <s v="N/A"/>
    <s v="SEEDLESS"/>
    <x v="430"/>
    <s v="MEXICO CROSSINGS THROUGH OTAY MESA CALIFORNIA"/>
    <n v="78558"/>
    <s v="Truck"/>
    <m/>
    <m/>
    <n v="2024"/>
    <s v="N/A"/>
    <s v="I (import)"/>
    <m/>
  </r>
  <r>
    <s v="Watermelons"/>
    <x v="1"/>
    <s v="No"/>
    <s v="N/A"/>
    <s v="N/A"/>
    <x v="430"/>
    <s v="MEXICO CROSSINGS THROUGH EL PASO TEXAS"/>
    <n v="27170"/>
    <s v="Truck"/>
    <m/>
    <m/>
    <n v="2024"/>
    <s v="N/A"/>
    <s v="I (import)"/>
    <m/>
  </r>
  <r>
    <s v="Watermelons"/>
    <x v="1"/>
    <s v="No"/>
    <s v="N/A"/>
    <s v="N/A"/>
    <x v="430"/>
    <s v="MEXICO CROSSINGS THROUGH PHARR TEXAS"/>
    <n v="73361"/>
    <s v="Truck"/>
    <m/>
    <m/>
    <n v="2024"/>
    <s v="N/A"/>
    <s v="I (import)"/>
    <m/>
  </r>
  <r>
    <s v="Watermelons"/>
    <x v="1"/>
    <s v="No"/>
    <s v="N/A"/>
    <s v="N/A"/>
    <x v="430"/>
    <s v="MEXICO CROSSINGS THROUGH PROGRESO TEXAS"/>
    <n v="233376"/>
    <s v="Truck"/>
    <m/>
    <m/>
    <n v="2024"/>
    <s v="N/A"/>
    <s v="I (import)"/>
    <m/>
  </r>
  <r>
    <s v="Watermelons"/>
    <x v="1"/>
    <s v="No"/>
    <s v="N/A"/>
    <s v="SEEDLESS"/>
    <x v="430"/>
    <s v="MEXICO CROSSINGS THROUGH PROGRESO TEXAS"/>
    <n v="91366"/>
    <s v="Truck"/>
    <m/>
    <m/>
    <n v="2024"/>
    <s v="N/A"/>
    <s v="I (import)"/>
    <m/>
  </r>
  <r>
    <s v="Watermelons"/>
    <x v="3"/>
    <s v="No"/>
    <s v="N/A"/>
    <s v="SEEDLESS"/>
    <x v="430"/>
    <s v="IMPORTS THROUGH HOUSTON TEXAS"/>
    <n v="128700"/>
    <s v="Boat"/>
    <m/>
    <m/>
    <n v="2024"/>
    <s v="N/A"/>
    <s v="I (import)"/>
    <m/>
  </r>
  <r>
    <s v="Watermelons"/>
    <x v="3"/>
    <s v="No"/>
    <s v="N/A"/>
    <s v="SEEDLESS"/>
    <x v="430"/>
    <s v="IMPORTS THROUGH JACKSONVILLE FLORIDA"/>
    <n v="736560"/>
    <s v="Boat"/>
    <m/>
    <m/>
    <n v="2024"/>
    <s v="N/A"/>
    <s v="I (import)"/>
    <m/>
  </r>
  <r>
    <s v="Watermelons"/>
    <x v="3"/>
    <s v="No"/>
    <s v="N/A"/>
    <s v="SEEDLESS"/>
    <x v="430"/>
    <s v="IMPORTS THROUGH LOS ANGELES-LONG BEACH CALIFORNIA"/>
    <n v="126522"/>
    <s v="Boat"/>
    <m/>
    <m/>
    <n v="2024"/>
    <s v="N/A"/>
    <s v="I (import)"/>
    <m/>
  </r>
  <r>
    <s v="Watermelons"/>
    <x v="7"/>
    <s v="No"/>
    <s v="N/A"/>
    <s v="SEEDLESS"/>
    <x v="430"/>
    <s v="IMPORTS THROUGH LOS ANGELES-LONG BEACH CALIFORNIA"/>
    <n v="122177"/>
    <s v="Boat"/>
    <m/>
    <m/>
    <n v="2024"/>
    <s v="N/A"/>
    <s v="I (import)"/>
    <m/>
  </r>
  <r>
    <s v="Watermelons"/>
    <x v="1"/>
    <s v="No"/>
    <s v="N/A"/>
    <s v="SEEDLESS"/>
    <x v="430"/>
    <s v="IMPORTS THROUGH PANAMA CITY FLORIDA"/>
    <n v="486889"/>
    <s v="Boat"/>
    <m/>
    <m/>
    <n v="2024"/>
    <s v="N/A"/>
    <s v="I (import)"/>
    <m/>
  </r>
  <r>
    <s v="Watermelons"/>
    <x v="3"/>
    <s v="No"/>
    <s v="N/A"/>
    <s v="N/A"/>
    <x v="430"/>
    <s v="IMPORTS THROUGH PHILADELPHIA-CAMDEN PENNSYLVANIA-NEW JERSEY"/>
    <n v="75227"/>
    <s v="Boat"/>
    <m/>
    <m/>
    <n v="2024"/>
    <s v="N/A"/>
    <s v="I (import)"/>
    <m/>
  </r>
  <r>
    <s v="Watermelons"/>
    <x v="3"/>
    <s v="No"/>
    <s v="N/A"/>
    <s v="SEEDLESS"/>
    <x v="430"/>
    <s v="IMPORTS THROUGH PHILADELPHIA-CAMDEN PENNSYLVANIA-NEW JERSEY"/>
    <n v="80784"/>
    <s v="Boat"/>
    <m/>
    <m/>
    <n v="2024"/>
    <s v="N/A"/>
    <s v="I (import)"/>
    <m/>
  </r>
  <r>
    <s v="Watermelons"/>
    <x v="3"/>
    <s v="No"/>
    <s v="N/A"/>
    <s v="N/A"/>
    <x v="430"/>
    <s v="IMPORTS THROUGH PORT CANAVERAL FLORIDA"/>
    <n v="379460"/>
    <s v="Boat"/>
    <m/>
    <m/>
    <n v="2024"/>
    <s v="N/A"/>
    <s v="I (import)"/>
    <m/>
  </r>
  <r>
    <s v="Watermelons"/>
    <x v="0"/>
    <s v="No"/>
    <s v="N/A"/>
    <s v="N/A"/>
    <x v="430"/>
    <s v="IMPORTS THROUGH SAN JUAN PUERTO RICO"/>
    <n v="10030"/>
    <s v="Boat"/>
    <m/>
    <m/>
    <n v="2024"/>
    <s v="N/A"/>
    <s v="I (import)"/>
    <m/>
  </r>
  <r>
    <s v="Watermelons"/>
    <x v="1"/>
    <s v="No"/>
    <s v="N/A"/>
    <s v="SEEDLESS"/>
    <x v="430"/>
    <s v="IMPORTS THROUGH SOUTH FLORIDA/TAMPA"/>
    <n v="80520"/>
    <s v="Boat"/>
    <m/>
    <m/>
    <n v="2024"/>
    <s v="N/A"/>
    <s v="I (import)"/>
    <m/>
  </r>
  <r>
    <s v="Watermelons"/>
    <x v="7"/>
    <s v="No"/>
    <s v="N/A"/>
    <s v="SEEDLESS"/>
    <x v="430"/>
    <s v="IMPORTS THROUGH SOUTH FLORIDA/TAMPA"/>
    <n v="130086"/>
    <s v="Boat"/>
    <m/>
    <m/>
    <n v="2024"/>
    <s v="N/A"/>
    <s v="I (import)"/>
    <m/>
  </r>
  <r>
    <s v="Watermelons"/>
    <x v="3"/>
    <s v="No"/>
    <s v="N/A"/>
    <s v="SEEDLESS"/>
    <x v="430"/>
    <s v="IMPORTS THROUGH WILMINGTON DELAWARE"/>
    <n v="132000"/>
    <s v="Boat"/>
    <m/>
    <m/>
    <n v="2024"/>
    <s v="N/A"/>
    <s v="I (import)"/>
    <m/>
  </r>
  <r>
    <s v="Watermelons"/>
    <x v="7"/>
    <s v="No"/>
    <s v="N/A"/>
    <s v="SEEDLESS"/>
    <x v="431"/>
    <s v="IMPORTS THROUGH FREEPORT TEXAS"/>
    <n v="22986"/>
    <s v="Boat"/>
    <m/>
    <m/>
    <n v="2024"/>
    <s v="N/A"/>
    <s v="I (import)"/>
    <m/>
  </r>
  <r>
    <s v="Watermelons"/>
    <x v="3"/>
    <s v="No"/>
    <s v="N/A"/>
    <s v="SEEDLESS"/>
    <x v="431"/>
    <s v="IMPORTS THROUGH LOS ANGELES-LONG BEACH CALIFORNIA"/>
    <n v="88000"/>
    <s v="Boat"/>
    <m/>
    <m/>
    <n v="2024"/>
    <s v="N/A"/>
    <s v="I (import)"/>
    <m/>
  </r>
  <r>
    <s v="Watermelons"/>
    <x v="1"/>
    <s v="No"/>
    <s v="N/A"/>
    <s v="SEEDLESS"/>
    <x v="431"/>
    <s v="IMPORTS THROUGH PANAMA CITY FLORIDA"/>
    <n v="671154"/>
    <s v="Boat"/>
    <m/>
    <m/>
    <n v="2024"/>
    <s v="N/A"/>
    <s v="I (import)"/>
    <m/>
  </r>
  <r>
    <s v="Watermelons"/>
    <x v="3"/>
    <s v="No"/>
    <s v="N/A"/>
    <s v="N/A"/>
    <x v="431"/>
    <s v="IMPORTS THROUGH PHILADELPHIA-CAMDEN PENNSYLVANIA-NEW JERSEY"/>
    <n v="774972"/>
    <s v="Boat"/>
    <m/>
    <m/>
    <n v="2024"/>
    <s v="N/A"/>
    <s v="I (import)"/>
    <m/>
  </r>
  <r>
    <s v="Watermelons"/>
    <x v="3"/>
    <s v="No"/>
    <s v="N/A"/>
    <s v="RED FLESH SEEDLESS MINIATURE"/>
    <x v="431"/>
    <s v="IMPORTS THROUGH PHILADELPHIA-CAMDEN PENNSYLVANIA-NEW JERSEY"/>
    <n v="35750"/>
    <s v="Boat"/>
    <m/>
    <m/>
    <n v="2024"/>
    <s v="N/A"/>
    <s v="I (import)"/>
    <m/>
  </r>
  <r>
    <s v="Watermelons"/>
    <x v="3"/>
    <s v="No"/>
    <s v="N/A"/>
    <s v="SEEDLESS"/>
    <x v="431"/>
    <s v="IMPORTS THROUGH PHILADELPHIA-CAMDEN PENNSYLVANIA-NEW JERSEY"/>
    <n v="283800"/>
    <s v="Boat"/>
    <m/>
    <m/>
    <n v="2024"/>
    <s v="N/A"/>
    <s v="I (import)"/>
    <m/>
  </r>
  <r>
    <s v="Watermelons"/>
    <x v="7"/>
    <s v="No"/>
    <s v="N/A"/>
    <s v="N/A"/>
    <x v="431"/>
    <s v="IMPORTS THROUGH PHILADELPHIA-CAMDEN PENNSYLVANIA-NEW JERSEY"/>
    <n v="470446"/>
    <s v="Boat"/>
    <m/>
    <m/>
    <n v="2024"/>
    <s v="N/A"/>
    <s v="I (import)"/>
    <m/>
  </r>
  <r>
    <s v="Watermelons"/>
    <x v="3"/>
    <s v="No"/>
    <s v="N/A"/>
    <s v="N/A"/>
    <x v="431"/>
    <s v="IMPORTS THROUGH PORT CANAVERAL FLORIDA"/>
    <n v="258560"/>
    <s v="Boat"/>
    <m/>
    <m/>
    <n v="2024"/>
    <s v="N/A"/>
    <s v="I (import)"/>
    <m/>
  </r>
  <r>
    <s v="Watermelons"/>
    <x v="3"/>
    <s v="No"/>
    <s v="N/A"/>
    <s v="RED FLESH SEEDLESS MINIATURE"/>
    <x v="431"/>
    <s v="IMPORTS THROUGH PORT CANAVERAL FLORIDA"/>
    <n v="97680"/>
    <s v="Boat"/>
    <m/>
    <m/>
    <n v="2024"/>
    <s v="N/A"/>
    <s v="I (import)"/>
    <m/>
  </r>
  <r>
    <s v="Watermelons"/>
    <x v="3"/>
    <s v="No"/>
    <s v="N/A"/>
    <s v="SEEDLESS"/>
    <x v="431"/>
    <s v="IMPORTS THROUGH PORT CANAVERAL FLORIDA"/>
    <n v="2722500"/>
    <s v="Boat"/>
    <m/>
    <m/>
    <n v="2024"/>
    <s v="N/A"/>
    <s v="I (import)"/>
    <m/>
  </r>
  <r>
    <s v="Watermelons"/>
    <x v="4"/>
    <s v="No"/>
    <s v="N/A"/>
    <s v="N/A"/>
    <x v="431"/>
    <s v="IMPORTS THROUGH PORT CANAVERAL FLORIDA"/>
    <n v="83952"/>
    <s v="Boat"/>
    <m/>
    <m/>
    <n v="2024"/>
    <s v="N/A"/>
    <s v="I (import)"/>
    <m/>
  </r>
  <r>
    <s v="Watermelons"/>
    <x v="4"/>
    <s v="No"/>
    <s v="N/A"/>
    <s v="RED FLESH SEEDLESS MINIATURE"/>
    <x v="431"/>
    <s v="IMPORTS THROUGH PORT CANAVERAL FLORIDA"/>
    <n v="651200"/>
    <s v="Boat"/>
    <m/>
    <m/>
    <n v="2024"/>
    <s v="N/A"/>
    <s v="I (import)"/>
    <m/>
  </r>
  <r>
    <s v="Watermelons"/>
    <x v="4"/>
    <s v="No"/>
    <s v="N/A"/>
    <s v="SEEDLESS"/>
    <x v="431"/>
    <s v="IMPORTS THROUGH PORT CANAVERAL FLORIDA"/>
    <n v="1074480"/>
    <s v="Boat"/>
    <m/>
    <m/>
    <n v="2024"/>
    <s v="N/A"/>
    <s v="I (import)"/>
    <m/>
  </r>
  <r>
    <s v="Watermelons"/>
    <x v="0"/>
    <s v="No"/>
    <s v="N/A"/>
    <s v="N/A"/>
    <x v="431"/>
    <s v="IMPORTS THROUGH SAN JUAN PUERTO RICO"/>
    <n v="15468"/>
    <s v="Boat"/>
    <m/>
    <m/>
    <n v="2024"/>
    <s v="N/A"/>
    <s v="I (import)"/>
    <m/>
  </r>
  <r>
    <s v="Watermelons"/>
    <x v="3"/>
    <s v="No"/>
    <s v="N/A"/>
    <s v="N/A"/>
    <x v="431"/>
    <s v="IMPORTS THROUGH SOUTH FLORIDA/TAMPA"/>
    <n v="112073"/>
    <s v="Boat"/>
    <m/>
    <m/>
    <n v="2024"/>
    <s v="N/A"/>
    <s v="I (import)"/>
    <m/>
  </r>
  <r>
    <s v="Watermelons"/>
    <x v="3"/>
    <s v="No"/>
    <s v="N/A"/>
    <s v="SEEDLESS"/>
    <x v="431"/>
    <s v="IMPORTS THROUGH SOUTH FLORIDA/TAMPA"/>
    <n v="725322"/>
    <s v="Boat"/>
    <m/>
    <m/>
    <n v="2024"/>
    <s v="N/A"/>
    <s v="I (import)"/>
    <m/>
  </r>
  <r>
    <s v="Watermelons"/>
    <x v="4"/>
    <s v="No"/>
    <s v="N/A"/>
    <s v="SEEDLESS"/>
    <x v="431"/>
    <s v="IMPORTS THROUGH SOUTH FLORIDA/TAMPA"/>
    <n v="42315"/>
    <s v="Boat"/>
    <m/>
    <m/>
    <n v="2024"/>
    <s v="N/A"/>
    <s v="I (import)"/>
    <m/>
  </r>
  <r>
    <s v="Watermelons"/>
    <x v="3"/>
    <s v="No"/>
    <s v="N/A"/>
    <s v="SEEDLESS"/>
    <x v="431"/>
    <s v="IMPORTS THROUGH WILMINGTON DELAWARE"/>
    <n v="214500"/>
    <s v="Boat"/>
    <m/>
    <m/>
    <n v="2024"/>
    <s v="N/A"/>
    <s v="I (import)"/>
    <m/>
  </r>
  <r>
    <s v="Watermelons"/>
    <x v="7"/>
    <s v="No"/>
    <s v="N/A"/>
    <s v="SEEDLESS"/>
    <x v="431"/>
    <s v="IMPORTS THROUGH TAMPA AIRPORT FLORIDA"/>
    <n v="44418"/>
    <s v="Boat"/>
    <m/>
    <m/>
    <n v="2024"/>
    <s v="N/A"/>
    <s v="I (import)"/>
    <m/>
  </r>
  <r>
    <s v="Watermelons"/>
    <x v="1"/>
    <s v="No"/>
    <s v="N/A"/>
    <s v="N/A"/>
    <x v="431"/>
    <s v="MEXICO CROSSINGS THROUGH NOGALES ARIZONA"/>
    <n v="1805047"/>
    <s v="Truck"/>
    <m/>
    <m/>
    <n v="2024"/>
    <s v="N/A"/>
    <s v="I (import)"/>
    <m/>
  </r>
  <r>
    <s v="Watermelons"/>
    <x v="1"/>
    <s v="No"/>
    <s v="N/A"/>
    <s v="RED FLESH SEEDLESS MINIATURE"/>
    <x v="431"/>
    <s v="MEXICO CROSSINGS THROUGH NOGALES ARIZONA"/>
    <n v="52228"/>
    <s v="Truck"/>
    <m/>
    <m/>
    <n v="2024"/>
    <s v="N/A"/>
    <s v="I (import)"/>
    <m/>
  </r>
  <r>
    <s v="Watermelons"/>
    <x v="1"/>
    <s v="Yes"/>
    <s v="N/A"/>
    <s v="SEEDLESS"/>
    <x v="431"/>
    <s v="MEXICO CROSSINGS THROUGH NOGALES ARIZONA"/>
    <n v="155452"/>
    <s v="Truck"/>
    <m/>
    <m/>
    <n v="2024"/>
    <s v="N/A"/>
    <s v="I (import)"/>
    <m/>
  </r>
  <r>
    <s v="Watermelons"/>
    <x v="1"/>
    <s v="No"/>
    <s v="N/A"/>
    <s v="SEEDLESS"/>
    <x v="431"/>
    <s v="MEXICO CROSSINGS THROUGH NOGALES ARIZONA"/>
    <n v="1718099"/>
    <s v="Truck"/>
    <m/>
    <m/>
    <n v="2024"/>
    <s v="N/A"/>
    <s v="I (import)"/>
    <m/>
  </r>
  <r>
    <s v="Watermelons"/>
    <x v="1"/>
    <s v="No"/>
    <s v="N/A"/>
    <s v="N/A"/>
    <x v="431"/>
    <s v="MEXICO CROSSINGS THROUGH OTAY MESA CALIFORNIA"/>
    <n v="18128"/>
    <s v="Truck"/>
    <m/>
    <m/>
    <n v="2024"/>
    <s v="N/A"/>
    <s v="I (import)"/>
    <m/>
  </r>
  <r>
    <s v="Watermelons"/>
    <x v="1"/>
    <s v="No"/>
    <s v="N/A"/>
    <s v="SEEDLESS"/>
    <x v="431"/>
    <s v="MEXICO CROSSINGS THROUGH OTAY MESA CALIFORNIA"/>
    <n v="61389"/>
    <s v="Truck"/>
    <m/>
    <m/>
    <n v="2024"/>
    <s v="N/A"/>
    <s v="I (import)"/>
    <m/>
  </r>
  <r>
    <s v="Watermelons"/>
    <x v="1"/>
    <s v="No"/>
    <s v="N/A"/>
    <s v="N/A"/>
    <x v="431"/>
    <s v="MEXICO CROSSINGS THROUGH PHARR TEXAS"/>
    <n v="247350"/>
    <s v="Truck"/>
    <m/>
    <m/>
    <n v="2024"/>
    <s v="N/A"/>
    <s v="I (import)"/>
    <m/>
  </r>
  <r>
    <s v="Watermelons"/>
    <x v="1"/>
    <s v="No"/>
    <s v="N/A"/>
    <s v="SEEDLESS"/>
    <x v="431"/>
    <s v="MEXICO CROSSINGS THROUGH PHARR TEXAS"/>
    <n v="266706"/>
    <s v="Truck"/>
    <m/>
    <m/>
    <n v="2024"/>
    <s v="N/A"/>
    <s v="I (import)"/>
    <m/>
  </r>
  <r>
    <s v="Watermelons"/>
    <x v="1"/>
    <s v="No"/>
    <s v="N/A"/>
    <s v="N/A"/>
    <x v="431"/>
    <s v="MEXICO CROSSINGS THROUGH PROGRESO TEXAS"/>
    <n v="1140487"/>
    <s v="Truck"/>
    <m/>
    <m/>
    <n v="2024"/>
    <s v="N/A"/>
    <s v="I (import)"/>
    <m/>
  </r>
  <r>
    <s v="Watermelons"/>
    <x v="1"/>
    <s v="No"/>
    <s v="N/A"/>
    <s v="SEEDLESS"/>
    <x v="431"/>
    <s v="MEXICO CROSSINGS THROUGH PROGRESO TEXAS"/>
    <n v="153230"/>
    <s v="Truck"/>
    <m/>
    <m/>
    <n v="2024"/>
    <s v="N/A"/>
    <s v="I (import)"/>
    <m/>
  </r>
  <r>
    <s v="Watermelons"/>
    <x v="4"/>
    <s v="No"/>
    <s v="N/A"/>
    <s v="RED FLESH SEEDLESS MINIATURE"/>
    <x v="432"/>
    <s v="IMPORTS THROUGH FREEPORT TEXAS"/>
    <n v="250250"/>
    <s v="Boat"/>
    <m/>
    <m/>
    <n v="2024"/>
    <s v="N/A"/>
    <s v="I (import)"/>
    <m/>
  </r>
  <r>
    <s v="Watermelons"/>
    <x v="3"/>
    <s v="No"/>
    <s v="N/A"/>
    <s v="RED FLESH SEEDLESS MINIATURE"/>
    <x v="432"/>
    <s v="IMPORTS THROUGH LOS ANGELES-LONG BEACH CALIFORNIA"/>
    <n v="35750"/>
    <s v="Boat"/>
    <m/>
    <m/>
    <n v="2024"/>
    <s v="N/A"/>
    <s v="I (import)"/>
    <m/>
  </r>
  <r>
    <s v="Watermelons"/>
    <x v="3"/>
    <s v="No"/>
    <s v="N/A"/>
    <s v="SEEDLESS"/>
    <x v="432"/>
    <s v="IMPORTS THROUGH LOS ANGELES-LONG BEACH CALIFORNIA"/>
    <n v="435600"/>
    <s v="Boat"/>
    <m/>
    <m/>
    <n v="2024"/>
    <s v="N/A"/>
    <s v="I (import)"/>
    <m/>
  </r>
  <r>
    <s v="Watermelons"/>
    <x v="1"/>
    <s v="No"/>
    <s v="N/A"/>
    <s v="SEEDLESS"/>
    <x v="432"/>
    <s v="IMPORTS THROUGH PANAMA CITY FLORIDA"/>
    <n v="659021"/>
    <s v="Boat"/>
    <m/>
    <m/>
    <n v="2024"/>
    <s v="N/A"/>
    <s v="I (import)"/>
    <m/>
  </r>
  <r>
    <s v="Watermelons"/>
    <x v="5"/>
    <s v="No"/>
    <s v="N/A"/>
    <s v="SEEDLESS"/>
    <x v="432"/>
    <s v="IMPORTS THROUGH PHILADELPHIA-CAMDEN PENNSYLVANIA-NEW JERSEY"/>
    <n v="132106"/>
    <s v="Boat"/>
    <m/>
    <m/>
    <n v="2024"/>
    <s v="N/A"/>
    <s v="I (import)"/>
    <m/>
  </r>
  <r>
    <s v="Watermelons"/>
    <x v="3"/>
    <s v="No"/>
    <s v="N/A"/>
    <s v="SEEDLESS"/>
    <x v="432"/>
    <s v="IMPORTS THROUGH PHILADELPHIA-CAMDEN PENNSYLVANIA-NEW JERSEY"/>
    <n v="81693"/>
    <s v="Boat"/>
    <m/>
    <m/>
    <n v="2024"/>
    <s v="N/A"/>
    <s v="I (import)"/>
    <m/>
  </r>
  <r>
    <s v="Watermelons"/>
    <x v="4"/>
    <s v="No"/>
    <s v="N/A"/>
    <s v="RED FLESH SEEDLESS MINIATURE"/>
    <x v="432"/>
    <s v="IMPORTS THROUGH PHILADELPHIA-CAMDEN PENNSYLVANIA-NEW JERSEY"/>
    <n v="393250"/>
    <s v="Boat"/>
    <m/>
    <m/>
    <n v="2024"/>
    <s v="N/A"/>
    <s v="I (import)"/>
    <m/>
  </r>
  <r>
    <s v="Watermelons"/>
    <x v="3"/>
    <s v="No"/>
    <s v="N/A"/>
    <s v="N/A"/>
    <x v="432"/>
    <s v="IMPORTS THROUGH PORT CANAVERAL FLORIDA"/>
    <n v="630843"/>
    <s v="Boat"/>
    <m/>
    <m/>
    <n v="2024"/>
    <s v="N/A"/>
    <s v="I (import)"/>
    <m/>
  </r>
  <r>
    <s v="Watermelons"/>
    <x v="3"/>
    <s v="No"/>
    <s v="N/A"/>
    <s v="SEEDLESS"/>
    <x v="432"/>
    <s v="IMPORTS THROUGH PORT CANAVERAL FLORIDA"/>
    <n v="2565772"/>
    <s v="Boat"/>
    <m/>
    <m/>
    <n v="2024"/>
    <s v="N/A"/>
    <s v="I (import)"/>
    <m/>
  </r>
  <r>
    <s v="Watermelons"/>
    <x v="0"/>
    <s v="No"/>
    <s v="N/A"/>
    <s v="N/A"/>
    <x v="432"/>
    <s v="IMPORTS THROUGH SAN JUAN PUERTO RICO"/>
    <n v="5289"/>
    <s v="Boat"/>
    <m/>
    <m/>
    <n v="2024"/>
    <s v="N/A"/>
    <s v="I (import)"/>
    <m/>
  </r>
  <r>
    <s v="Watermelons"/>
    <x v="4"/>
    <s v="No"/>
    <s v="N/A"/>
    <s v="N/A"/>
    <x v="432"/>
    <s v="IMPORTS THROUGH SOUTH FLORIDA/TAMPA"/>
    <n v="43309"/>
    <s v="Boat"/>
    <m/>
    <m/>
    <n v="2024"/>
    <s v="N/A"/>
    <s v="I (import)"/>
    <m/>
  </r>
  <r>
    <s v="Watermelons"/>
    <x v="6"/>
    <s v="No"/>
    <s v="N/A"/>
    <s v="N/A"/>
    <x v="432"/>
    <s v="IMPORTS THROUGH SOUTH FLORIDA/TAMPA"/>
    <n v="27456"/>
    <s v="Boat"/>
    <m/>
    <m/>
    <n v="2024"/>
    <s v="N/A"/>
    <s v="I (import)"/>
    <m/>
  </r>
  <r>
    <s v="Watermelons"/>
    <x v="3"/>
    <s v="No"/>
    <s v="N/A"/>
    <s v="N/A"/>
    <x v="432"/>
    <s v="IMPORTS THROUGH WILMINGTON DELAWARE"/>
    <n v="150399"/>
    <s v="Boat"/>
    <m/>
    <m/>
    <n v="2024"/>
    <s v="N/A"/>
    <s v="I (import)"/>
    <m/>
  </r>
  <r>
    <s v="Watermelons"/>
    <x v="1"/>
    <s v="No"/>
    <s v="N/A"/>
    <s v="N/A"/>
    <x v="432"/>
    <s v="MEXICO CROSSINGS THROUGH NOGALES ARIZONA"/>
    <n v="378767"/>
    <s v="Truck"/>
    <m/>
    <m/>
    <n v="2024"/>
    <s v="N/A"/>
    <s v="I (import)"/>
    <m/>
  </r>
  <r>
    <s v="Watermelons"/>
    <x v="1"/>
    <s v="No"/>
    <s v="N/A"/>
    <s v="RED FLESH SEEDLESS MINIATURE"/>
    <x v="432"/>
    <s v="MEXICO CROSSINGS THROUGH NOGALES ARIZONA"/>
    <n v="40682"/>
    <s v="Truck"/>
    <m/>
    <m/>
    <n v="2024"/>
    <s v="N/A"/>
    <s v="I (import)"/>
    <m/>
  </r>
  <r>
    <s v="Watermelons"/>
    <x v="1"/>
    <s v="Yes"/>
    <s v="N/A"/>
    <s v="SEEDLESS"/>
    <x v="432"/>
    <s v="MEXICO CROSSINGS THROUGH NOGALES ARIZONA"/>
    <n v="138270"/>
    <s v="Truck"/>
    <m/>
    <m/>
    <n v="2024"/>
    <s v="N/A"/>
    <s v="I (import)"/>
    <m/>
  </r>
  <r>
    <s v="Watermelons"/>
    <x v="1"/>
    <s v="No"/>
    <s v="N/A"/>
    <s v="SEEDLESS"/>
    <x v="432"/>
    <s v="MEXICO CROSSINGS THROUGH NOGALES ARIZONA"/>
    <n v="1283902"/>
    <s v="Truck"/>
    <m/>
    <m/>
    <n v="2024"/>
    <s v="N/A"/>
    <s v="I (import)"/>
    <m/>
  </r>
  <r>
    <s v="Watermelons"/>
    <x v="1"/>
    <s v="No"/>
    <s v="N/A"/>
    <s v="N/A"/>
    <x v="432"/>
    <s v="MEXICO CROSSINGS THROUGH OTAY MESA CALIFORNIA"/>
    <n v="14109"/>
    <s v="Truck"/>
    <m/>
    <m/>
    <n v="2024"/>
    <s v="N/A"/>
    <s v="I (import)"/>
    <m/>
  </r>
  <r>
    <s v="Watermelons"/>
    <x v="1"/>
    <s v="No"/>
    <s v="N/A"/>
    <s v="SEEDLESS"/>
    <x v="432"/>
    <s v="MEXICO CROSSINGS THROUGH OTAY MESA CALIFORNIA"/>
    <n v="54208"/>
    <s v="Truck"/>
    <m/>
    <m/>
    <n v="2024"/>
    <s v="N/A"/>
    <s v="I (import)"/>
    <m/>
  </r>
  <r>
    <s v="Watermelons"/>
    <x v="1"/>
    <s v="No"/>
    <s v="N/A"/>
    <s v="N/A"/>
    <x v="432"/>
    <s v="MEXICO CROSSINGS THROUGH EL PASO TEXAS"/>
    <n v="15400"/>
    <s v="Truck"/>
    <m/>
    <m/>
    <n v="2024"/>
    <s v="N/A"/>
    <s v="I (import)"/>
    <m/>
  </r>
  <r>
    <s v="Watermelons"/>
    <x v="1"/>
    <s v="No"/>
    <s v="N/A"/>
    <s v="N/A"/>
    <x v="432"/>
    <s v="MEXICO CROSSINGS THROUGH PROGRESO TEXAS"/>
    <n v="466479"/>
    <s v="Truck"/>
    <m/>
    <m/>
    <n v="2024"/>
    <s v="N/A"/>
    <s v="I (import)"/>
    <m/>
  </r>
  <r>
    <s v="Watermelons"/>
    <x v="1"/>
    <s v="No"/>
    <s v="N/A"/>
    <s v="SEEDLESS"/>
    <x v="432"/>
    <s v="MEXICO CROSSINGS THROUGH PROGRESO TEXAS"/>
    <n v="1549988"/>
    <s v="Truck"/>
    <m/>
    <m/>
    <n v="2024"/>
    <s v="N/A"/>
    <s v="I (import)"/>
    <m/>
  </r>
  <r>
    <s v="Watermelons"/>
    <x v="1"/>
    <s v="No"/>
    <s v="N/A"/>
    <s v="SEEDLESS"/>
    <x v="432"/>
    <s v="MEXICO CROSSINGS THROUGH RIO GRANDE CITY TEXAS"/>
    <n v="175450"/>
    <s v="Truck"/>
    <m/>
    <m/>
    <n v="2024"/>
    <s v="N/A"/>
    <s v="I (import)"/>
    <m/>
  </r>
  <r>
    <s v="Watermelons"/>
    <x v="1"/>
    <s v="No"/>
    <s v="N/A"/>
    <s v="N/A"/>
    <x v="433"/>
    <s v="MEXICO CROSSINGS THROUGH PROGRESO TEXAS"/>
    <n v="2757581"/>
    <s v="Truck"/>
    <m/>
    <m/>
    <n v="2024"/>
    <s v="N/A"/>
    <s v="I (import)"/>
    <m/>
  </r>
  <r>
    <s v="Watermelons"/>
    <x v="1"/>
    <s v="No"/>
    <s v="N/A"/>
    <s v="SEEDLESS"/>
    <x v="433"/>
    <s v="MEXICO CROSSINGS THROUGH PROGRESO TEXAS"/>
    <n v="154814"/>
    <s v="Truck"/>
    <m/>
    <m/>
    <n v="2024"/>
    <s v="N/A"/>
    <s v="I (import)"/>
    <m/>
  </r>
  <r>
    <s v="Watermelons"/>
    <x v="1"/>
    <s v="No"/>
    <s v="N/A"/>
    <s v="SEEDLESS"/>
    <x v="433"/>
    <s v="MEXICO CROSSINGS THROUGH RIO GRANDE CITY TEXAS"/>
    <n v="395054"/>
    <s v="Truck"/>
    <m/>
    <m/>
    <n v="2024"/>
    <s v="N/A"/>
    <s v="I (import)"/>
    <m/>
  </r>
  <r>
    <s v="Watermelons"/>
    <x v="3"/>
    <s v="No"/>
    <s v="N/A"/>
    <s v="SEEDLESS"/>
    <x v="433"/>
    <s v="IMPORTS THROUGH FREEPORT TEXAS"/>
    <n v="36868"/>
    <s v="Boat"/>
    <m/>
    <m/>
    <n v="2024"/>
    <s v="N/A"/>
    <s v="I (import)"/>
    <m/>
  </r>
  <r>
    <s v="Watermelons"/>
    <x v="1"/>
    <s v="No"/>
    <s v="N/A"/>
    <s v="SEEDLESS"/>
    <x v="433"/>
    <s v="IMPORTS THROUGH PANAMA CITY FLORIDA"/>
    <n v="333872"/>
    <s v="Boat"/>
    <m/>
    <m/>
    <n v="2024"/>
    <s v="N/A"/>
    <s v="I (import)"/>
    <m/>
  </r>
  <r>
    <s v="Watermelons"/>
    <x v="3"/>
    <s v="No"/>
    <s v="N/A"/>
    <s v="N/A"/>
    <x v="433"/>
    <s v="IMPORTS THROUGH PORT CANAVERAL FLORIDA"/>
    <n v="259668"/>
    <s v="Boat"/>
    <m/>
    <m/>
    <n v="2024"/>
    <s v="N/A"/>
    <s v="I (import)"/>
    <m/>
  </r>
  <r>
    <s v="Watermelons"/>
    <x v="0"/>
    <s v="No"/>
    <s v="N/A"/>
    <s v="N/A"/>
    <x v="433"/>
    <s v="IMPORTS THROUGH SAN JUAN PUERTO RICO"/>
    <n v="6816"/>
    <s v="Boat"/>
    <m/>
    <m/>
    <n v="2024"/>
    <s v="N/A"/>
    <s v="I (import)"/>
    <m/>
  </r>
  <r>
    <s v="Watermelons"/>
    <x v="3"/>
    <s v="No"/>
    <s v="N/A"/>
    <s v="N/A"/>
    <x v="433"/>
    <s v="IMPORTS THROUGH SOUTH FLORIDA/TAMPA"/>
    <n v="968717"/>
    <s v="Boat"/>
    <m/>
    <m/>
    <n v="2024"/>
    <s v="N/A"/>
    <s v="I (import)"/>
    <m/>
  </r>
  <r>
    <s v="Watermelons"/>
    <x v="3"/>
    <s v="No"/>
    <s v="N/A"/>
    <s v="SEEDLESS"/>
    <x v="433"/>
    <s v="IMPORTS THROUGH SOUTH FLORIDA/TAMPA"/>
    <n v="124300"/>
    <s v="Boat"/>
    <m/>
    <m/>
    <n v="2024"/>
    <s v="N/A"/>
    <s v="I (import)"/>
    <m/>
  </r>
  <r>
    <s v="Watermelons"/>
    <x v="7"/>
    <s v="No"/>
    <s v="N/A"/>
    <s v="SEEDLESS"/>
    <x v="433"/>
    <s v="IMPORTS THROUGH SOUTH FLORIDA/TAMPA"/>
    <n v="97297"/>
    <s v="Boat"/>
    <m/>
    <m/>
    <n v="2024"/>
    <s v="N/A"/>
    <s v="I (import)"/>
    <m/>
  </r>
  <r>
    <s v="Watermelons"/>
    <x v="1"/>
    <s v="No"/>
    <s v="N/A"/>
    <s v="N/A"/>
    <x v="433"/>
    <s v="MEXICO CROSSINGS THROUGH NOGALES ARIZONA"/>
    <n v="301231"/>
    <s v="Truck"/>
    <m/>
    <m/>
    <n v="2024"/>
    <s v="N/A"/>
    <s v="I (import)"/>
    <m/>
  </r>
  <r>
    <s v="Watermelons"/>
    <x v="1"/>
    <s v="No"/>
    <s v="N/A"/>
    <s v="RED FLESH SEEDLESS MINIATURE"/>
    <x v="433"/>
    <s v="MEXICO CROSSINGS THROUGH NOGALES ARIZONA"/>
    <n v="312730"/>
    <s v="Truck"/>
    <m/>
    <m/>
    <n v="2024"/>
    <s v="N/A"/>
    <s v="I (import)"/>
    <m/>
  </r>
  <r>
    <s v="Watermelons"/>
    <x v="1"/>
    <s v="Yes"/>
    <s v="N/A"/>
    <s v="SEEDLESS"/>
    <x v="433"/>
    <s v="MEXICO CROSSINGS THROUGH NOGALES ARIZONA"/>
    <n v="67870"/>
    <s v="Truck"/>
    <m/>
    <m/>
    <n v="2024"/>
    <s v="N/A"/>
    <s v="I (import)"/>
    <m/>
  </r>
  <r>
    <s v="Watermelons"/>
    <x v="1"/>
    <s v="No"/>
    <s v="N/A"/>
    <s v="SEEDLESS"/>
    <x v="433"/>
    <s v="MEXICO CROSSINGS THROUGH NOGALES ARIZONA"/>
    <n v="2467540"/>
    <s v="Truck"/>
    <m/>
    <m/>
    <n v="2024"/>
    <s v="N/A"/>
    <s v="I (import)"/>
    <m/>
  </r>
  <r>
    <s v="Watermelons"/>
    <x v="1"/>
    <s v="No"/>
    <s v="N/A"/>
    <s v="N/A"/>
    <x v="433"/>
    <s v="MEXICO CROSSINGS THROUGH OTAY MESA CALIFORNIA"/>
    <n v="76546"/>
    <s v="Truck"/>
    <m/>
    <m/>
    <n v="2024"/>
    <s v="N/A"/>
    <s v="I (import)"/>
    <m/>
  </r>
  <r>
    <s v="Watermelons"/>
    <x v="1"/>
    <s v="No"/>
    <s v="N/A"/>
    <s v="SEEDLESS"/>
    <x v="433"/>
    <s v="MEXICO CROSSINGS THROUGH OTAY MESA CALIFORNIA"/>
    <n v="182635"/>
    <s v="Truck"/>
    <m/>
    <m/>
    <n v="2024"/>
    <s v="N/A"/>
    <s v="I (import)"/>
    <m/>
  </r>
  <r>
    <s v="Watermelons"/>
    <x v="1"/>
    <s v="No"/>
    <s v="N/A"/>
    <s v="N/A"/>
    <x v="433"/>
    <s v="MEXICO CROSSINGS THROUGH PHARR TEXAS"/>
    <n v="562782"/>
    <s v="Truck"/>
    <m/>
    <m/>
    <n v="2024"/>
    <s v="N/A"/>
    <s v="I (import)"/>
    <m/>
  </r>
  <r>
    <s v="Watermelons"/>
    <x v="1"/>
    <s v="No"/>
    <s v="N/A"/>
    <s v="SEEDLESS"/>
    <x v="433"/>
    <s v="MEXICO CROSSINGS THROUGH PHARR TEXAS"/>
    <n v="122511"/>
    <s v="Truck"/>
    <m/>
    <m/>
    <n v="2024"/>
    <s v="N/A"/>
    <s v="I (import)"/>
    <m/>
  </r>
  <r>
    <s v="Watermelons"/>
    <x v="3"/>
    <s v="No"/>
    <s v="N/A"/>
    <s v="SEEDLESS"/>
    <x v="434"/>
    <s v="IMPORTS THROUGH WILMINGTON DELAWARE"/>
    <n v="132000"/>
    <s v="Boat"/>
    <m/>
    <m/>
    <n v="2024"/>
    <s v="N/A"/>
    <s v="I (import)"/>
    <m/>
  </r>
  <r>
    <s v="Watermelons"/>
    <x v="3"/>
    <s v="No"/>
    <s v="N/A"/>
    <s v="N/A"/>
    <x v="434"/>
    <s v="IMPORTS THROUGH KEY WEST FLORIDA"/>
    <n v="39537"/>
    <s v="Boat"/>
    <m/>
    <m/>
    <n v="2024"/>
    <s v="N/A"/>
    <s v="I (import)"/>
    <m/>
  </r>
  <r>
    <s v="Watermelons"/>
    <x v="1"/>
    <s v="No"/>
    <s v="N/A"/>
    <s v="N/A"/>
    <x v="434"/>
    <s v="MEXICO CROSSINGS THROUGH NOGALES ARIZONA"/>
    <n v="332297"/>
    <s v="Truck"/>
    <m/>
    <m/>
    <n v="2024"/>
    <s v="N/A"/>
    <s v="I (import)"/>
    <m/>
  </r>
  <r>
    <s v="Watermelons"/>
    <x v="1"/>
    <s v="Yes"/>
    <s v="N/A"/>
    <s v="RED FLESH SEEDLESS MINIATURE"/>
    <x v="434"/>
    <s v="MEXICO CROSSINGS THROUGH NOGALES ARIZONA"/>
    <n v="6486"/>
    <s v="Truck"/>
    <m/>
    <m/>
    <n v="2024"/>
    <s v="N/A"/>
    <s v="I (import)"/>
    <m/>
  </r>
  <r>
    <s v="Watermelons"/>
    <x v="1"/>
    <s v="No"/>
    <s v="N/A"/>
    <s v="RED FLESH SEEDLESS MINIATURE"/>
    <x v="434"/>
    <s v="MEXICO CROSSINGS THROUGH NOGALES ARIZONA"/>
    <n v="174240"/>
    <s v="Truck"/>
    <m/>
    <m/>
    <n v="2024"/>
    <s v="N/A"/>
    <s v="I (import)"/>
    <m/>
  </r>
  <r>
    <s v="Watermelons"/>
    <x v="1"/>
    <s v="No"/>
    <s v="N/A"/>
    <s v="SEEDLESS"/>
    <x v="434"/>
    <s v="MEXICO CROSSINGS THROUGH NOGALES ARIZONA"/>
    <n v="825108"/>
    <s v="Truck"/>
    <m/>
    <m/>
    <n v="2024"/>
    <s v="N/A"/>
    <s v="I (import)"/>
    <m/>
  </r>
  <r>
    <s v="Watermelons"/>
    <x v="1"/>
    <s v="No"/>
    <s v="N/A"/>
    <s v="SEEDLESS"/>
    <x v="434"/>
    <s v="MEXICO CROSSINGS THROUGH OTAY MESA CALIFORNIA"/>
    <n v="29568"/>
    <s v="Truck"/>
    <m/>
    <m/>
    <n v="2024"/>
    <s v="N/A"/>
    <s v="I (import)"/>
    <m/>
  </r>
  <r>
    <s v="Watermelons"/>
    <x v="1"/>
    <s v="No"/>
    <s v="N/A"/>
    <s v="N/A"/>
    <x v="434"/>
    <s v="MEXICO CROSSINGS THROUGH EL PASO TEXAS"/>
    <n v="18480"/>
    <s v="Truck"/>
    <m/>
    <m/>
    <n v="2024"/>
    <s v="N/A"/>
    <s v="I (import)"/>
    <m/>
  </r>
  <r>
    <s v="Watermelons"/>
    <x v="1"/>
    <s v="No"/>
    <s v="N/A"/>
    <s v="N/A"/>
    <x v="434"/>
    <s v="MEXICO CROSSINGS THROUGH PROGRESO TEXAS"/>
    <n v="229154"/>
    <s v="Truck"/>
    <m/>
    <m/>
    <n v="2024"/>
    <s v="N/A"/>
    <s v="I (import)"/>
    <m/>
  </r>
  <r>
    <s v="Watermelons"/>
    <x v="1"/>
    <s v="No"/>
    <s v="N/A"/>
    <s v="SEEDLESS"/>
    <x v="434"/>
    <s v="MEXICO CROSSINGS THROUGH PROGRESO TEXAS"/>
    <n v="459679"/>
    <s v="Truck"/>
    <m/>
    <m/>
    <n v="2024"/>
    <s v="N/A"/>
    <s v="I (import)"/>
    <m/>
  </r>
  <r>
    <s v="Watermelons"/>
    <x v="1"/>
    <s v="No"/>
    <s v="N/A"/>
    <s v="SEEDLESS"/>
    <x v="434"/>
    <s v="MEXICO CROSSINGS THROUGH RIO GRANDE CITY TEXAS"/>
    <n v="747142"/>
    <s v="Truck"/>
    <m/>
    <m/>
    <n v="2024"/>
    <s v="N/A"/>
    <s v="I (import)"/>
    <m/>
  </r>
  <r>
    <s v="Watermelons"/>
    <x v="3"/>
    <s v="No"/>
    <s v="N/A"/>
    <s v="RED FLESH SEEDLESS MINIATURE"/>
    <x v="434"/>
    <s v="IMPORTS THROUGH LOS ANGELES-LONG BEACH CALIFORNIA"/>
    <n v="143000"/>
    <s v="Boat"/>
    <m/>
    <m/>
    <n v="2024"/>
    <s v="N/A"/>
    <s v="I (import)"/>
    <m/>
  </r>
  <r>
    <s v="Watermelons"/>
    <x v="3"/>
    <s v="No"/>
    <s v="N/A"/>
    <s v="SEEDLESS"/>
    <x v="434"/>
    <s v="IMPORTS THROUGH LOS ANGELES-LONG BEACH CALIFORNIA"/>
    <n v="42174"/>
    <s v="Boat"/>
    <m/>
    <m/>
    <n v="2024"/>
    <s v="N/A"/>
    <s v="I (import)"/>
    <m/>
  </r>
  <r>
    <s v="Watermelons"/>
    <x v="3"/>
    <s v="No"/>
    <s v="N/A"/>
    <s v="N/A"/>
    <x v="434"/>
    <s v="IMPORTS THROUGH PORT CANAVERAL FLORIDA"/>
    <n v="1223916"/>
    <s v="Boat"/>
    <m/>
    <m/>
    <n v="2024"/>
    <s v="N/A"/>
    <s v="I (import)"/>
    <m/>
  </r>
  <r>
    <s v="Watermelons"/>
    <x v="3"/>
    <s v="No"/>
    <s v="N/A"/>
    <s v="N/A"/>
    <x v="434"/>
    <s v="IMPORTS THROUGH SOUTH FLORIDA/TAMPA"/>
    <n v="171600"/>
    <s v="Boat"/>
    <m/>
    <m/>
    <n v="2024"/>
    <s v="N/A"/>
    <s v="I (import)"/>
    <m/>
  </r>
  <r>
    <s v="Watermelons"/>
    <x v="3"/>
    <s v="No"/>
    <s v="N/A"/>
    <s v="SEEDLESS"/>
    <x v="434"/>
    <s v="IMPORTS THROUGH SOUTH FLORIDA/TAMPA"/>
    <n v="3382029"/>
    <s v="Boat"/>
    <m/>
    <m/>
    <n v="2024"/>
    <s v="N/A"/>
    <s v="I (import)"/>
    <m/>
  </r>
  <r>
    <s v="Watermelons"/>
    <x v="1"/>
    <s v="No"/>
    <s v="N/A"/>
    <s v="SEEDLESS"/>
    <x v="434"/>
    <s v="IMPORTS THROUGH SOUTH FLORIDA/TAMPA"/>
    <n v="42240"/>
    <s v="Boat"/>
    <m/>
    <m/>
    <n v="2024"/>
    <s v="N/A"/>
    <s v="I (import)"/>
    <m/>
  </r>
  <r>
    <s v="Watermelons"/>
    <x v="3"/>
    <s v="No"/>
    <s v="N/A"/>
    <s v="RED FLESH SEEDLESS MINIATURE"/>
    <x v="435"/>
    <s v="IMPORTS THROUGH LOS ANGELES-LONG BEACH CALIFORNIA"/>
    <n v="71500"/>
    <s v="Boat"/>
    <m/>
    <m/>
    <n v="2024"/>
    <s v="N/A"/>
    <s v="I (import)"/>
    <m/>
  </r>
  <r>
    <s v="Watermelons"/>
    <x v="3"/>
    <s v="No"/>
    <s v="N/A"/>
    <s v="SEEDLESS"/>
    <x v="435"/>
    <s v="IMPORTS THROUGH LOS ANGELES-LONG BEACH CALIFORNIA"/>
    <n v="84216"/>
    <s v="Boat"/>
    <m/>
    <m/>
    <n v="2024"/>
    <s v="N/A"/>
    <s v="I (import)"/>
    <m/>
  </r>
  <r>
    <s v="Watermelons"/>
    <x v="7"/>
    <s v="No"/>
    <s v="N/A"/>
    <s v="SEEDLESS"/>
    <x v="435"/>
    <s v="IMPORTS THROUGH LOS ANGELES-LONG BEACH CALIFORNIA"/>
    <n v="152731"/>
    <s v="Boat"/>
    <m/>
    <m/>
    <n v="2024"/>
    <s v="N/A"/>
    <s v="I (import)"/>
    <m/>
  </r>
  <r>
    <s v="Watermelons"/>
    <x v="1"/>
    <s v="No"/>
    <s v="N/A"/>
    <s v="SEEDLESS"/>
    <x v="435"/>
    <s v="IMPORTS THROUGH PANAMA CITY FLORIDA"/>
    <n v="163185"/>
    <s v="Boat"/>
    <m/>
    <m/>
    <n v="2024"/>
    <s v="N/A"/>
    <s v="I (import)"/>
    <m/>
  </r>
  <r>
    <s v="Watermelons"/>
    <x v="3"/>
    <s v="No"/>
    <s v="N/A"/>
    <s v="N/A"/>
    <x v="435"/>
    <s v="IMPORTS THROUGH PORT CANAVERAL FLORIDA"/>
    <n v="43540"/>
    <s v="Boat"/>
    <m/>
    <m/>
    <n v="2024"/>
    <s v="N/A"/>
    <s v="I (import)"/>
    <m/>
  </r>
  <r>
    <s v="Watermelons"/>
    <x v="3"/>
    <s v="No"/>
    <s v="N/A"/>
    <s v="RED FLESH SEEDLESS MINIATURE"/>
    <x v="435"/>
    <s v="IMPORTS THROUGH PORT CANAVERAL FLORIDA"/>
    <n v="536917"/>
    <s v="Boat"/>
    <m/>
    <m/>
    <n v="2024"/>
    <s v="N/A"/>
    <s v="I (import)"/>
    <m/>
  </r>
  <r>
    <s v="Watermelons"/>
    <x v="3"/>
    <s v="No"/>
    <s v="N/A"/>
    <s v="SEEDLESS"/>
    <x v="435"/>
    <s v="IMPORTS THROUGH PORT CANAVERAL FLORIDA"/>
    <n v="1599840"/>
    <s v="Boat"/>
    <m/>
    <m/>
    <n v="2024"/>
    <s v="N/A"/>
    <s v="I (import)"/>
    <m/>
  </r>
  <r>
    <s v="Watermelons"/>
    <x v="4"/>
    <s v="No"/>
    <s v="N/A"/>
    <s v="RED FLESH SEEDLESS MINIATURE"/>
    <x v="435"/>
    <s v="IMPORTS THROUGH PORT CANAVERAL FLORIDA"/>
    <n v="1237280"/>
    <s v="Boat"/>
    <m/>
    <m/>
    <n v="2024"/>
    <s v="N/A"/>
    <s v="I (import)"/>
    <m/>
  </r>
  <r>
    <s v="Watermelons"/>
    <x v="4"/>
    <s v="No"/>
    <s v="N/A"/>
    <s v="SEEDLESS"/>
    <x v="435"/>
    <s v="IMPORTS THROUGH PORT CANAVERAL FLORIDA"/>
    <n v="2376880"/>
    <s v="Boat"/>
    <m/>
    <m/>
    <n v="2024"/>
    <s v="N/A"/>
    <s v="I (import)"/>
    <m/>
  </r>
  <r>
    <s v="Watermelons"/>
    <x v="0"/>
    <s v="No"/>
    <s v="N/A"/>
    <s v="N/A"/>
    <x v="435"/>
    <s v="IMPORTS THROUGH SAN JUAN PUERTO RICO"/>
    <n v="34327"/>
    <s v="Boat"/>
    <m/>
    <m/>
    <n v="2024"/>
    <s v="N/A"/>
    <s v="I (import)"/>
    <m/>
  </r>
  <r>
    <s v="Watermelons"/>
    <x v="3"/>
    <s v="No"/>
    <s v="N/A"/>
    <s v="SEEDLESS"/>
    <x v="435"/>
    <s v="IMPORTS THROUGH SOUTH FLORIDA/TAMPA"/>
    <n v="44000"/>
    <s v="Boat"/>
    <m/>
    <m/>
    <n v="2024"/>
    <s v="N/A"/>
    <s v="I (import)"/>
    <m/>
  </r>
  <r>
    <s v="Watermelons"/>
    <x v="1"/>
    <s v="No"/>
    <s v="N/A"/>
    <s v="SEEDLESS"/>
    <x v="435"/>
    <s v="IMPORTS THROUGH SOUTH FLORIDA/TAMPA"/>
    <n v="38280"/>
    <s v="Boat"/>
    <m/>
    <m/>
    <n v="2024"/>
    <s v="N/A"/>
    <s v="I (import)"/>
    <m/>
  </r>
  <r>
    <s v="Watermelons"/>
    <x v="3"/>
    <s v="No"/>
    <s v="N/A"/>
    <s v="N/A"/>
    <x v="435"/>
    <s v="IMPORTS THROUGH WILMINGTON DELAWARE"/>
    <n v="112785"/>
    <s v="Boat"/>
    <m/>
    <m/>
    <n v="2024"/>
    <s v="N/A"/>
    <s v="I (import)"/>
    <m/>
  </r>
  <r>
    <s v="Watermelons"/>
    <x v="3"/>
    <s v="No"/>
    <s v="N/A"/>
    <s v="SEEDLESS"/>
    <x v="435"/>
    <s v="IMPORTS THROUGH WILMINGTON DELAWARE"/>
    <n v="715000"/>
    <s v="Boat"/>
    <m/>
    <m/>
    <n v="2024"/>
    <s v="N/A"/>
    <s v="I (import)"/>
    <m/>
  </r>
  <r>
    <s v="Watermelons"/>
    <x v="4"/>
    <s v="No"/>
    <s v="N/A"/>
    <s v="RED FLESH SEEDLESS MINIATURE"/>
    <x v="435"/>
    <s v="IMPORTS THROUGH WILMINGTON DELAWARE"/>
    <n v="107250"/>
    <s v="Boat"/>
    <m/>
    <m/>
    <n v="2024"/>
    <s v="N/A"/>
    <s v="I (import)"/>
    <m/>
  </r>
  <r>
    <s v="Watermelons"/>
    <x v="4"/>
    <s v="No"/>
    <s v="N/A"/>
    <s v="SEEDLESS"/>
    <x v="435"/>
    <s v="IMPORTS THROUGH WILMINGTON DELAWARE"/>
    <n v="250250"/>
    <s v="Boat"/>
    <m/>
    <m/>
    <n v="2024"/>
    <s v="N/A"/>
    <s v="I (import)"/>
    <m/>
  </r>
  <r>
    <s v="Watermelons"/>
    <x v="7"/>
    <s v="No"/>
    <s v="N/A"/>
    <s v="SEEDLESS"/>
    <x v="435"/>
    <s v="IMPORTS THROUGH TAMPA AIRPORT FLORIDA"/>
    <n v="131397"/>
    <s v="Boat"/>
    <m/>
    <m/>
    <n v="2024"/>
    <s v="N/A"/>
    <s v="I (import)"/>
    <m/>
  </r>
  <r>
    <s v="Watermelons"/>
    <x v="1"/>
    <s v="No"/>
    <s v="N/A"/>
    <s v="N/A"/>
    <x v="435"/>
    <s v="MEXICO CROSSINGS THROUGH NOGALES ARIZONA"/>
    <n v="892384"/>
    <s v="Truck"/>
    <m/>
    <m/>
    <n v="2024"/>
    <s v="N/A"/>
    <s v="I (import)"/>
    <m/>
  </r>
  <r>
    <s v="Watermelons"/>
    <x v="1"/>
    <s v="Yes"/>
    <s v="N/A"/>
    <s v="RED FLESH SEEDLESS MINIATURE"/>
    <x v="435"/>
    <s v="MEXICO CROSSINGS THROUGH NOGALES ARIZONA"/>
    <n v="16157"/>
    <s v="Truck"/>
    <m/>
    <m/>
    <n v="2024"/>
    <s v="N/A"/>
    <s v="I (import)"/>
    <m/>
  </r>
  <r>
    <s v="Watermelons"/>
    <x v="1"/>
    <s v="No"/>
    <s v="N/A"/>
    <s v="RED FLESH SEEDLESS MINIATURE"/>
    <x v="435"/>
    <s v="MEXICO CROSSINGS THROUGH NOGALES ARIZONA"/>
    <n v="2695"/>
    <s v="Truck"/>
    <m/>
    <m/>
    <n v="2024"/>
    <s v="N/A"/>
    <s v="I (import)"/>
    <m/>
  </r>
  <r>
    <s v="Watermelons"/>
    <x v="1"/>
    <s v="Yes"/>
    <s v="N/A"/>
    <s v="SEEDLESS"/>
    <x v="435"/>
    <s v="MEXICO CROSSINGS THROUGH NOGALES ARIZONA"/>
    <n v="70466"/>
    <s v="Truck"/>
    <m/>
    <m/>
    <n v="2024"/>
    <s v="N/A"/>
    <s v="I (import)"/>
    <m/>
  </r>
  <r>
    <s v="Watermelons"/>
    <x v="1"/>
    <s v="No"/>
    <s v="N/A"/>
    <s v="SEEDLESS"/>
    <x v="435"/>
    <s v="MEXICO CROSSINGS THROUGH NOGALES ARIZONA"/>
    <n v="822908"/>
    <s v="Truck"/>
    <m/>
    <m/>
    <n v="2024"/>
    <s v="N/A"/>
    <s v="I (import)"/>
    <m/>
  </r>
  <r>
    <s v="Watermelons"/>
    <x v="1"/>
    <s v="No"/>
    <s v="N/A"/>
    <s v="N/A"/>
    <x v="435"/>
    <s v="MEXICO CROSSINGS THROUGH OTAY MESA CALIFORNIA"/>
    <n v="67923"/>
    <s v="Truck"/>
    <m/>
    <m/>
    <n v="2024"/>
    <s v="N/A"/>
    <s v="I (import)"/>
    <m/>
  </r>
  <r>
    <s v="Watermelons"/>
    <x v="1"/>
    <s v="No"/>
    <s v="N/A"/>
    <s v="SEEDLESS"/>
    <x v="435"/>
    <s v="MEXICO CROSSINGS THROUGH OTAY MESA CALIFORNIA"/>
    <n v="61107"/>
    <s v="Truck"/>
    <m/>
    <m/>
    <n v="2024"/>
    <s v="N/A"/>
    <s v="I (import)"/>
    <m/>
  </r>
  <r>
    <s v="Watermelons"/>
    <x v="1"/>
    <s v="No"/>
    <s v="N/A"/>
    <s v="N/A"/>
    <x v="435"/>
    <s v="MEXICO CROSSINGS THROUGH PHARR TEXAS"/>
    <n v="93254"/>
    <s v="Truck"/>
    <m/>
    <m/>
    <n v="2024"/>
    <s v="N/A"/>
    <s v="I (import)"/>
    <m/>
  </r>
  <r>
    <s v="Watermelons"/>
    <x v="1"/>
    <s v="No"/>
    <s v="N/A"/>
    <s v="N/A"/>
    <x v="435"/>
    <s v="MEXICO CROSSINGS THROUGH PROGRESO TEXAS"/>
    <n v="840961"/>
    <s v="Truck"/>
    <m/>
    <m/>
    <n v="2024"/>
    <s v="N/A"/>
    <s v="I (import)"/>
    <m/>
  </r>
  <r>
    <s v="Watermelons"/>
    <x v="1"/>
    <s v="No"/>
    <s v="N/A"/>
    <s v="SEEDLESS"/>
    <x v="435"/>
    <s v="MEXICO CROSSINGS THROUGH PROGRESO TEXAS"/>
    <n v="222222"/>
    <s v="Truck"/>
    <m/>
    <m/>
    <n v="2024"/>
    <s v="N/A"/>
    <s v="I (import)"/>
    <m/>
  </r>
  <r>
    <s v="Watermelons"/>
    <x v="4"/>
    <s v="No"/>
    <s v="N/A"/>
    <s v="RED FLESH SEEDLESS MINIATURE"/>
    <x v="436"/>
    <s v="IMPORTS THROUGH PHILADELPHIA-CAMDEN PENNSYLVANIA-NEW JERSEY"/>
    <n v="786500"/>
    <s v="Boat"/>
    <m/>
    <m/>
    <n v="2024"/>
    <s v="N/A"/>
    <s v="I (import)"/>
    <m/>
  </r>
  <r>
    <s v="Watermelons"/>
    <x v="7"/>
    <s v="No"/>
    <s v="N/A"/>
    <s v="N/A"/>
    <x v="436"/>
    <s v="IMPORTS THROUGH PHILADELPHIA-CAMDEN PENNSYLVANIA-NEW JERSEY"/>
    <n v="472397"/>
    <s v="Boat"/>
    <m/>
    <m/>
    <n v="2024"/>
    <s v="N/A"/>
    <s v="I (import)"/>
    <m/>
  </r>
  <r>
    <s v="Watermelons"/>
    <x v="3"/>
    <s v="No"/>
    <s v="N/A"/>
    <s v="SEEDLESS"/>
    <x v="436"/>
    <s v="IMPORTS THROUGH PORT CANAVERAL FLORIDA"/>
    <n v="242880"/>
    <s v="Boat"/>
    <m/>
    <m/>
    <n v="2024"/>
    <s v="N/A"/>
    <s v="I (import)"/>
    <m/>
  </r>
  <r>
    <s v="Watermelons"/>
    <x v="0"/>
    <s v="No"/>
    <s v="N/A"/>
    <s v="N/A"/>
    <x v="436"/>
    <s v="IMPORTS THROUGH SAN JUAN PUERTO RICO"/>
    <n v="40988"/>
    <s v="Boat"/>
    <m/>
    <m/>
    <n v="2024"/>
    <s v="N/A"/>
    <s v="I (import)"/>
    <m/>
  </r>
  <r>
    <s v="Watermelons"/>
    <x v="3"/>
    <s v="No"/>
    <s v="N/A"/>
    <s v="N/A"/>
    <x v="436"/>
    <s v="IMPORTS THROUGH SOUTH FLORIDA/TAMPA"/>
    <n v="446827"/>
    <s v="Boat"/>
    <m/>
    <m/>
    <n v="2024"/>
    <s v="N/A"/>
    <s v="I (import)"/>
    <m/>
  </r>
  <r>
    <s v="Watermelons"/>
    <x v="3"/>
    <s v="No"/>
    <s v="N/A"/>
    <s v="SEEDLESS"/>
    <x v="436"/>
    <s v="IMPORTS THROUGH SOUTH FLORIDA/TAMPA"/>
    <n v="158400"/>
    <s v="Boat"/>
    <m/>
    <m/>
    <n v="2024"/>
    <s v="N/A"/>
    <s v="I (import)"/>
    <m/>
  </r>
  <r>
    <s v="Watermelons"/>
    <x v="7"/>
    <s v="No"/>
    <s v="N/A"/>
    <s v="SEEDLESS"/>
    <x v="436"/>
    <s v="IMPORTS THROUGH SOUTH FLORIDA/TAMPA"/>
    <n v="154405"/>
    <s v="Boat"/>
    <m/>
    <m/>
    <n v="2024"/>
    <s v="N/A"/>
    <s v="I (import)"/>
    <m/>
  </r>
  <r>
    <s v="Watermelons"/>
    <x v="3"/>
    <s v="No"/>
    <s v="N/A"/>
    <s v="SEEDLESS"/>
    <x v="436"/>
    <s v="IMPORTS THROUGH WILMINGTON NORTH CAROLINA"/>
    <n v="203940"/>
    <s v="Boat"/>
    <m/>
    <m/>
    <n v="2024"/>
    <s v="N/A"/>
    <s v="I (import)"/>
    <m/>
  </r>
  <r>
    <s v="Watermelons"/>
    <x v="1"/>
    <s v="No"/>
    <s v="N/A"/>
    <s v="SEEDLESS"/>
    <x v="436"/>
    <s v="MEXICO CROSSINGS THROUGH PHARR TEXAS"/>
    <n v="498960"/>
    <s v="Truck"/>
    <m/>
    <m/>
    <n v="2024"/>
    <s v="N/A"/>
    <s v="I (import)"/>
    <m/>
  </r>
  <r>
    <s v="Watermelons"/>
    <x v="1"/>
    <s v="No"/>
    <s v="N/A"/>
    <s v="N/A"/>
    <x v="436"/>
    <s v="MEXICO CROSSINGS THROUGH PROGRESO TEXAS"/>
    <n v="943611"/>
    <s v="Truck"/>
    <m/>
    <m/>
    <n v="2024"/>
    <s v="N/A"/>
    <s v="I (import)"/>
    <m/>
  </r>
  <r>
    <s v="Watermelons"/>
    <x v="4"/>
    <s v="No"/>
    <s v="N/A"/>
    <s v="RED FLESH SEEDLESS MINIATURE"/>
    <x v="436"/>
    <s v="IMPORTS THROUGH FREEPORT TEXAS"/>
    <n v="107250"/>
    <s v="Boat"/>
    <m/>
    <m/>
    <n v="2024"/>
    <s v="N/A"/>
    <s v="I (import)"/>
    <m/>
  </r>
  <r>
    <s v="Watermelons"/>
    <x v="1"/>
    <s v="No"/>
    <s v="N/A"/>
    <s v="SEEDLESS"/>
    <x v="436"/>
    <s v="IMPORTS THROUGH PANAMA CITY FLORIDA"/>
    <n v="80432"/>
    <s v="Boat"/>
    <m/>
    <m/>
    <n v="2024"/>
    <s v="N/A"/>
    <s v="I (import)"/>
    <m/>
  </r>
  <r>
    <s v="Watermelons"/>
    <x v="3"/>
    <s v="No"/>
    <s v="N/A"/>
    <s v="N/A"/>
    <x v="436"/>
    <s v="IMPORTS THROUGH PHILADELPHIA-CAMDEN PENNSYLVANIA-NEW JERSEY"/>
    <n v="710851"/>
    <s v="Boat"/>
    <m/>
    <m/>
    <n v="2024"/>
    <s v="N/A"/>
    <s v="I (import)"/>
    <m/>
  </r>
  <r>
    <s v="Watermelons"/>
    <x v="3"/>
    <s v="No"/>
    <s v="N/A"/>
    <s v="RED FLESH SEEDLESS MINIATURE"/>
    <x v="436"/>
    <s v="IMPORTS THROUGH PHILADELPHIA-CAMDEN PENNSYLVANIA-NEW JERSEY"/>
    <n v="250250"/>
    <s v="Boat"/>
    <m/>
    <m/>
    <n v="2024"/>
    <s v="N/A"/>
    <s v="I (import)"/>
    <m/>
  </r>
  <r>
    <s v="Watermelons"/>
    <x v="3"/>
    <s v="No"/>
    <s v="N/A"/>
    <s v="SEEDLESS"/>
    <x v="436"/>
    <s v="IMPORTS THROUGH PHILADELPHIA-CAMDEN PENNSYLVANIA-NEW JERSEY"/>
    <n v="683892"/>
    <s v="Boat"/>
    <m/>
    <m/>
    <n v="2024"/>
    <s v="N/A"/>
    <s v="I (import)"/>
    <m/>
  </r>
  <r>
    <s v="Watermelons"/>
    <x v="1"/>
    <s v="No"/>
    <s v="N/A"/>
    <s v="N/A"/>
    <x v="436"/>
    <s v="MEXICO CROSSINGS THROUGH NOGALES ARIZONA"/>
    <n v="741244"/>
    <s v="Truck"/>
    <m/>
    <m/>
    <n v="2024"/>
    <s v="N/A"/>
    <s v="I (import)"/>
    <m/>
  </r>
  <r>
    <s v="Watermelons"/>
    <x v="1"/>
    <s v="Yes"/>
    <s v="N/A"/>
    <s v="RED FLESH SEEDLESS MINIATURE"/>
    <x v="436"/>
    <s v="MEXICO CROSSINGS THROUGH NOGALES ARIZONA"/>
    <n v="23674"/>
    <s v="Truck"/>
    <m/>
    <m/>
    <n v="2024"/>
    <s v="N/A"/>
    <s v="I (import)"/>
    <m/>
  </r>
  <r>
    <s v="Watermelons"/>
    <x v="1"/>
    <s v="No"/>
    <s v="N/A"/>
    <s v="RED FLESH SEEDLESS MINIATURE"/>
    <x v="436"/>
    <s v="MEXICO CROSSINGS THROUGH NOGALES ARIZONA"/>
    <n v="95203"/>
    <s v="Truck"/>
    <m/>
    <m/>
    <n v="2024"/>
    <s v="N/A"/>
    <s v="I (import)"/>
    <m/>
  </r>
  <r>
    <s v="Watermelons"/>
    <x v="1"/>
    <s v="Yes"/>
    <s v="N/A"/>
    <s v="SEEDLESS"/>
    <x v="436"/>
    <s v="MEXICO CROSSINGS THROUGH NOGALES ARIZONA"/>
    <n v="68376"/>
    <s v="Truck"/>
    <m/>
    <m/>
    <n v="2024"/>
    <s v="N/A"/>
    <s v="I (import)"/>
    <m/>
  </r>
  <r>
    <s v="Watermelons"/>
    <x v="1"/>
    <s v="No"/>
    <s v="N/A"/>
    <s v="SEEDLESS"/>
    <x v="436"/>
    <s v="MEXICO CROSSINGS THROUGH NOGALES ARIZONA"/>
    <n v="983884"/>
    <s v="Truck"/>
    <m/>
    <m/>
    <n v="2024"/>
    <s v="N/A"/>
    <s v="I (import)"/>
    <m/>
  </r>
  <r>
    <s v="Watermelons"/>
    <x v="1"/>
    <s v="No"/>
    <s v="N/A"/>
    <s v="N/A"/>
    <x v="436"/>
    <s v="MEXICO CROSSINGS THROUGH OTAY MESA CALIFORNIA"/>
    <n v="90987"/>
    <s v="Truck"/>
    <m/>
    <m/>
    <n v="2024"/>
    <s v="N/A"/>
    <s v="I (import)"/>
    <m/>
  </r>
  <r>
    <s v="Watermelons"/>
    <x v="1"/>
    <s v="No"/>
    <s v="N/A"/>
    <s v="SEEDLESS"/>
    <x v="436"/>
    <s v="MEXICO CROSSINGS THROUGH OTAY MESA CALIFORNIA"/>
    <n v="36608"/>
    <s v="Truck"/>
    <m/>
    <m/>
    <n v="2024"/>
    <s v="N/A"/>
    <s v="I (import)"/>
    <m/>
  </r>
  <r>
    <s v="Watermelons"/>
    <x v="1"/>
    <s v="No"/>
    <s v="N/A"/>
    <s v="N/A"/>
    <x v="436"/>
    <s v="MEXICO CROSSINGS THROUGH PHARR TEXAS"/>
    <n v="204488"/>
    <s v="Truck"/>
    <m/>
    <m/>
    <n v="2024"/>
    <s v="N/A"/>
    <s v="I (import)"/>
    <m/>
  </r>
  <r>
    <s v="Watermelons"/>
    <x v="1"/>
    <s v="No"/>
    <s v="N/A"/>
    <s v="N/A"/>
    <x v="437"/>
    <s v="MEXICO CROSSINGS THROUGH NOGALES ARIZONA"/>
    <n v="426457"/>
    <s v="Truck"/>
    <m/>
    <m/>
    <n v="2024"/>
    <s v="N/A"/>
    <s v="I (import)"/>
    <m/>
  </r>
  <r>
    <s v="Watermelons"/>
    <x v="1"/>
    <s v="No"/>
    <s v="N/A"/>
    <s v="RED FLESH SEEDLESS MINIATURE"/>
    <x v="437"/>
    <s v="MEXICO CROSSINGS THROUGH NOGALES ARIZONA"/>
    <n v="47520"/>
    <s v="Truck"/>
    <m/>
    <m/>
    <n v="2024"/>
    <s v="N/A"/>
    <s v="I (import)"/>
    <m/>
  </r>
  <r>
    <s v="Watermelons"/>
    <x v="1"/>
    <s v="Yes"/>
    <s v="N/A"/>
    <s v="SEEDLESS"/>
    <x v="437"/>
    <s v="MEXICO CROSSINGS THROUGH NOGALES ARIZONA"/>
    <n v="70576"/>
    <s v="Truck"/>
    <m/>
    <m/>
    <n v="2024"/>
    <s v="N/A"/>
    <s v="I (import)"/>
    <m/>
  </r>
  <r>
    <s v="Watermelons"/>
    <x v="1"/>
    <s v="No"/>
    <s v="N/A"/>
    <s v="SEEDLESS"/>
    <x v="437"/>
    <s v="MEXICO CROSSINGS THROUGH NOGALES ARIZONA"/>
    <n v="686891"/>
    <s v="Truck"/>
    <m/>
    <m/>
    <n v="2024"/>
    <s v="N/A"/>
    <s v="I (import)"/>
    <m/>
  </r>
  <r>
    <s v="Watermelons"/>
    <x v="1"/>
    <s v="No"/>
    <s v="N/A"/>
    <s v="N/A"/>
    <x v="437"/>
    <s v="MEXICO CROSSINGS THROUGH OTAY MESA CALIFORNIA"/>
    <n v="21481"/>
    <s v="Truck"/>
    <m/>
    <m/>
    <n v="2024"/>
    <s v="N/A"/>
    <s v="I (import)"/>
    <m/>
  </r>
  <r>
    <s v="Watermelons"/>
    <x v="1"/>
    <s v="No"/>
    <s v="N/A"/>
    <s v="N/A"/>
    <x v="437"/>
    <s v="MEXICO CROSSINGS THROUGH PHARR TEXAS"/>
    <n v="81050"/>
    <s v="Truck"/>
    <m/>
    <m/>
    <n v="2024"/>
    <s v="N/A"/>
    <s v="I (import)"/>
    <m/>
  </r>
  <r>
    <s v="Watermelons"/>
    <x v="1"/>
    <s v="No"/>
    <s v="N/A"/>
    <s v="SEEDLESS"/>
    <x v="437"/>
    <s v="MEXICO CROSSINGS THROUGH PHARR TEXAS"/>
    <n v="261281"/>
    <s v="Truck"/>
    <m/>
    <m/>
    <n v="2024"/>
    <s v="N/A"/>
    <s v="I (import)"/>
    <m/>
  </r>
  <r>
    <s v="Watermelons"/>
    <x v="1"/>
    <s v="No"/>
    <s v="N/A"/>
    <s v="N/A"/>
    <x v="437"/>
    <s v="MEXICO CROSSINGS THROUGH PROGRESO TEXAS"/>
    <n v="688576"/>
    <s v="Truck"/>
    <m/>
    <m/>
    <n v="2024"/>
    <s v="N/A"/>
    <s v="I (import)"/>
    <m/>
  </r>
  <r>
    <s v="Watermelons"/>
    <x v="1"/>
    <s v="No"/>
    <s v="N/A"/>
    <s v="SEEDLESS"/>
    <x v="437"/>
    <s v="MEXICO CROSSINGS THROUGH PROGRESO TEXAS"/>
    <n v="1142218"/>
    <s v="Truck"/>
    <m/>
    <m/>
    <n v="2024"/>
    <s v="N/A"/>
    <s v="I (import)"/>
    <m/>
  </r>
  <r>
    <s v="Watermelons"/>
    <x v="3"/>
    <s v="No"/>
    <s v="N/A"/>
    <s v="RED FLESH SEEDLESS MINIATURE"/>
    <x v="437"/>
    <s v="IMPORTS THROUGH LOS ANGELES-LONG BEACH CALIFORNIA"/>
    <n v="43540"/>
    <s v="Boat"/>
    <m/>
    <m/>
    <n v="2024"/>
    <s v="N/A"/>
    <s v="I (import)"/>
    <m/>
  </r>
  <r>
    <s v="Watermelons"/>
    <x v="3"/>
    <s v="No"/>
    <s v="N/A"/>
    <s v="SEEDLESS"/>
    <x v="437"/>
    <s v="IMPORTS THROUGH LOS ANGELES-LONG BEACH CALIFORNIA"/>
    <n v="118800"/>
    <s v="Boat"/>
    <m/>
    <m/>
    <n v="2024"/>
    <s v="N/A"/>
    <s v="I (import)"/>
    <m/>
  </r>
  <r>
    <s v="Watermelons"/>
    <x v="1"/>
    <s v="No"/>
    <s v="N/A"/>
    <s v="SEEDLESS"/>
    <x v="437"/>
    <s v="IMPORTS THROUGH PANAMA CITY FLORIDA"/>
    <n v="206756"/>
    <s v="Boat"/>
    <m/>
    <m/>
    <n v="2024"/>
    <s v="N/A"/>
    <s v="I (import)"/>
    <m/>
  </r>
  <r>
    <s v="Watermelons"/>
    <x v="3"/>
    <s v="No"/>
    <s v="N/A"/>
    <s v="SEEDLESS"/>
    <x v="437"/>
    <s v="IMPORTS THROUGH PHILADELPHIA-CAMDEN PENNSYLVANIA-NEW JERSEY"/>
    <n v="344098"/>
    <s v="Boat"/>
    <m/>
    <m/>
    <n v="2024"/>
    <s v="N/A"/>
    <s v="I (import)"/>
    <m/>
  </r>
  <r>
    <s v="Watermelons"/>
    <x v="3"/>
    <s v="No"/>
    <s v="N/A"/>
    <s v="N/A"/>
    <x v="437"/>
    <s v="IMPORTS THROUGH PORT CANAVERAL FLORIDA"/>
    <n v="43540"/>
    <s v="Boat"/>
    <m/>
    <m/>
    <n v="2024"/>
    <s v="N/A"/>
    <s v="I (import)"/>
    <m/>
  </r>
  <r>
    <s v="Watermelons"/>
    <x v="3"/>
    <s v="No"/>
    <s v="N/A"/>
    <s v="SEEDLESS"/>
    <x v="437"/>
    <s v="IMPORTS THROUGH PORT CANAVERAL FLORIDA"/>
    <n v="2636040"/>
    <s v="Boat"/>
    <m/>
    <m/>
    <n v="2024"/>
    <s v="N/A"/>
    <s v="I (import)"/>
    <m/>
  </r>
  <r>
    <s v="Watermelons"/>
    <x v="0"/>
    <s v="No"/>
    <s v="N/A"/>
    <s v="N/A"/>
    <x v="437"/>
    <s v="IMPORTS THROUGH SAN JUAN PUERTO RICO"/>
    <n v="20247"/>
    <s v="Boat"/>
    <m/>
    <m/>
    <n v="2024"/>
    <s v="N/A"/>
    <s v="I (import)"/>
    <m/>
  </r>
  <r>
    <s v="Watermelons"/>
    <x v="3"/>
    <s v="No"/>
    <s v="N/A"/>
    <s v="SEEDLESS"/>
    <x v="437"/>
    <s v="IMPORTS THROUGH SOUTH FLORIDA/TAMPA"/>
    <n v="1488432"/>
    <s v="Boat"/>
    <m/>
    <m/>
    <n v="2024"/>
    <s v="N/A"/>
    <s v="I (import)"/>
    <m/>
  </r>
  <r>
    <s v="Watermelons"/>
    <x v="3"/>
    <s v="No"/>
    <s v="N/A"/>
    <s v="SEEDLESS"/>
    <x v="437"/>
    <s v="IMPORTS THROUGH WILMINGTON NORTH CAROLINA"/>
    <n v="39600"/>
    <s v="Boat"/>
    <m/>
    <m/>
    <n v="2024"/>
    <s v="N/A"/>
    <s v="I (import)"/>
    <m/>
  </r>
  <r>
    <s v="Watermelons"/>
    <x v="7"/>
    <s v="No"/>
    <s v="N/A"/>
    <s v="SEEDLESS"/>
    <x v="438"/>
    <s v="IMPORTS THROUGH FREEPORT TEXAS"/>
    <n v="339409"/>
    <s v="Boat"/>
    <m/>
    <m/>
    <n v="2024"/>
    <s v="N/A"/>
    <s v="I (import)"/>
    <m/>
  </r>
  <r>
    <s v="Watermelons"/>
    <x v="3"/>
    <s v="No"/>
    <s v="N/A"/>
    <s v="SEEDLESS"/>
    <x v="438"/>
    <s v="IMPORTS THROUGH HOUSTON TEXAS"/>
    <n v="210870"/>
    <s v="Boat"/>
    <m/>
    <m/>
    <n v="2024"/>
    <s v="N/A"/>
    <s v="I (import)"/>
    <m/>
  </r>
  <r>
    <s v="Watermelons"/>
    <x v="3"/>
    <s v="No"/>
    <s v="N/A"/>
    <s v="SEEDLESS"/>
    <x v="438"/>
    <s v="IMPORTS THROUGH LOS ANGELES-LONG BEACH CALIFORNIA"/>
    <n v="340560"/>
    <s v="Boat"/>
    <m/>
    <m/>
    <n v="2024"/>
    <s v="N/A"/>
    <s v="I (import)"/>
    <m/>
  </r>
  <r>
    <s v="Watermelons"/>
    <x v="1"/>
    <s v="No"/>
    <s v="N/A"/>
    <s v="SEEDLESS"/>
    <x v="438"/>
    <s v="IMPORTS THROUGH PANAMA CITY FLORIDA"/>
    <n v="119416"/>
    <s v="Boat"/>
    <m/>
    <m/>
    <n v="2024"/>
    <s v="N/A"/>
    <s v="I (import)"/>
    <m/>
  </r>
  <r>
    <s v="Watermelons"/>
    <x v="5"/>
    <s v="No"/>
    <s v="N/A"/>
    <s v="SEEDLESS"/>
    <x v="438"/>
    <s v="IMPORTS THROUGH PHILADELPHIA-CAMDEN PENNSYLVANIA-NEW JERSEY"/>
    <n v="205682"/>
    <s v="Boat"/>
    <m/>
    <m/>
    <n v="2024"/>
    <s v="N/A"/>
    <s v="I (import)"/>
    <m/>
  </r>
  <r>
    <s v="Watermelons"/>
    <x v="3"/>
    <s v="No"/>
    <s v="N/A"/>
    <s v="N/A"/>
    <x v="438"/>
    <s v="IMPORTS THROUGH PHILADELPHIA-CAMDEN PENNSYLVANIA-NEW JERSEY"/>
    <n v="37066"/>
    <s v="Boat"/>
    <m/>
    <m/>
    <n v="2024"/>
    <s v="N/A"/>
    <s v="I (import)"/>
    <m/>
  </r>
  <r>
    <s v="Watermelons"/>
    <x v="3"/>
    <s v="No"/>
    <s v="N/A"/>
    <s v="SEEDLESS"/>
    <x v="438"/>
    <s v="IMPORTS THROUGH PHILADELPHIA-CAMDEN PENNSYLVANIA-NEW JERSEY"/>
    <n v="73656"/>
    <s v="Boat"/>
    <m/>
    <m/>
    <n v="2024"/>
    <s v="N/A"/>
    <s v="I (import)"/>
    <m/>
  </r>
  <r>
    <s v="Watermelons"/>
    <x v="0"/>
    <s v="No"/>
    <s v="N/A"/>
    <s v="N/A"/>
    <x v="438"/>
    <s v="IMPORTS THROUGH SAN JUAN PUERTO RICO"/>
    <n v="5300"/>
    <s v="Boat"/>
    <m/>
    <m/>
    <n v="2024"/>
    <s v="N/A"/>
    <s v="I (import)"/>
    <m/>
  </r>
  <r>
    <s v="Watermelons"/>
    <x v="4"/>
    <s v="No"/>
    <s v="N/A"/>
    <s v="N/A"/>
    <x v="438"/>
    <s v="IMPORTS THROUGH SOUTH FLORIDA/TAMPA"/>
    <n v="81869"/>
    <s v="Boat"/>
    <m/>
    <m/>
    <n v="2024"/>
    <s v="N/A"/>
    <s v="I (import)"/>
    <m/>
  </r>
  <r>
    <s v="Watermelons"/>
    <x v="3"/>
    <s v="No"/>
    <s v="N/A"/>
    <s v="SEEDLESS"/>
    <x v="438"/>
    <s v="IMPORTS THROUGH WILMINGTON NORTH CAROLINA"/>
    <n v="184378"/>
    <s v="Boat"/>
    <m/>
    <m/>
    <n v="2024"/>
    <s v="N/A"/>
    <s v="I (import)"/>
    <m/>
  </r>
  <r>
    <s v="Watermelons"/>
    <x v="1"/>
    <s v="No"/>
    <s v="N/A"/>
    <s v="N/A"/>
    <x v="438"/>
    <s v="MEXICO CROSSINGS THROUGH NOGALES ARIZONA"/>
    <n v="419617"/>
    <s v="Truck"/>
    <m/>
    <m/>
    <n v="2024"/>
    <s v="N/A"/>
    <s v="I (import)"/>
    <m/>
  </r>
  <r>
    <s v="Watermelons"/>
    <x v="1"/>
    <s v="Yes"/>
    <s v="N/A"/>
    <s v="RED FLESH SEEDLESS MINIATURE"/>
    <x v="438"/>
    <s v="MEXICO CROSSINGS THROUGH NOGALES ARIZONA"/>
    <n v="22552"/>
    <s v="Truck"/>
    <m/>
    <m/>
    <n v="2024"/>
    <s v="N/A"/>
    <s v="I (import)"/>
    <m/>
  </r>
  <r>
    <s v="Watermelons"/>
    <x v="1"/>
    <s v="No"/>
    <s v="N/A"/>
    <s v="RED FLESH SEEDLESS MINIATURE"/>
    <x v="438"/>
    <s v="MEXICO CROSSINGS THROUGH NOGALES ARIZONA"/>
    <n v="221760"/>
    <s v="Truck"/>
    <m/>
    <m/>
    <n v="2024"/>
    <s v="N/A"/>
    <s v="I (import)"/>
    <m/>
  </r>
  <r>
    <s v="Watermelons"/>
    <x v="1"/>
    <s v="Yes"/>
    <s v="N/A"/>
    <s v="SEEDLESS"/>
    <x v="438"/>
    <s v="MEXICO CROSSINGS THROUGH NOGALES ARIZONA"/>
    <n v="16898"/>
    <s v="Truck"/>
    <m/>
    <m/>
    <n v="2024"/>
    <s v="N/A"/>
    <s v="I (import)"/>
    <m/>
  </r>
  <r>
    <s v="Watermelons"/>
    <x v="1"/>
    <s v="No"/>
    <s v="N/A"/>
    <s v="SEEDLESS"/>
    <x v="438"/>
    <s v="MEXICO CROSSINGS THROUGH NOGALES ARIZONA"/>
    <n v="797251"/>
    <s v="Truck"/>
    <m/>
    <m/>
    <n v="2024"/>
    <s v="N/A"/>
    <s v="I (import)"/>
    <m/>
  </r>
  <r>
    <s v="Watermelons"/>
    <x v="1"/>
    <s v="No"/>
    <s v="N/A"/>
    <s v="N/A"/>
    <x v="438"/>
    <s v="MEXICO CROSSINGS THROUGH OTAY MESA CALIFORNIA"/>
    <n v="6043"/>
    <s v="Truck"/>
    <m/>
    <m/>
    <n v="2024"/>
    <s v="N/A"/>
    <s v="I (import)"/>
    <m/>
  </r>
  <r>
    <s v="Watermelons"/>
    <x v="1"/>
    <s v="No"/>
    <s v="N/A"/>
    <s v="SEEDLESS"/>
    <x v="438"/>
    <s v="MEXICO CROSSINGS THROUGH OTAY MESA CALIFORNIA"/>
    <n v="29557"/>
    <s v="Truck"/>
    <m/>
    <m/>
    <n v="2024"/>
    <s v="N/A"/>
    <s v="I (import)"/>
    <m/>
  </r>
  <r>
    <s v="Watermelons"/>
    <x v="1"/>
    <s v="No"/>
    <s v="N/A"/>
    <s v="N/A"/>
    <x v="438"/>
    <s v="MEXICO CROSSINGS THROUGH PHARR TEXAS"/>
    <n v="476256"/>
    <s v="Truck"/>
    <m/>
    <m/>
    <n v="2024"/>
    <s v="N/A"/>
    <s v="I (import)"/>
    <m/>
  </r>
  <r>
    <s v="Watermelons"/>
    <x v="1"/>
    <s v="No"/>
    <s v="N/A"/>
    <s v="N/A"/>
    <x v="438"/>
    <s v="MEXICO CROSSINGS THROUGH PROGRESO TEXAS"/>
    <n v="2510671"/>
    <s v="Truck"/>
    <m/>
    <m/>
    <n v="2024"/>
    <s v="N/A"/>
    <s v="I (import)"/>
    <m/>
  </r>
  <r>
    <s v="Watermelons"/>
    <x v="1"/>
    <s v="No"/>
    <s v="N/A"/>
    <s v="SEEDLESS"/>
    <x v="438"/>
    <s v="MEXICO CROSSINGS THROUGH PROGRESO TEXAS"/>
    <n v="489269"/>
    <s v="Truck"/>
    <m/>
    <m/>
    <n v="2024"/>
    <s v="N/A"/>
    <s v="I (import)"/>
    <m/>
  </r>
  <r>
    <s v="Watermelons"/>
    <x v="1"/>
    <s v="No"/>
    <s v="N/A"/>
    <s v="N/A"/>
    <x v="439"/>
    <s v="MEXICO CROSSINGS THROUGH OTAY MESA CALIFORNIA"/>
    <n v="29920"/>
    <s v="Truck"/>
    <m/>
    <m/>
    <n v="2024"/>
    <s v="N/A"/>
    <s v="I (import)"/>
    <m/>
  </r>
  <r>
    <s v="Watermelons"/>
    <x v="1"/>
    <s v="No"/>
    <s v="N/A"/>
    <s v="N/A"/>
    <x v="440"/>
    <s v="MEXICO CROSSINGS THROUGH NOGALES ARIZONA"/>
    <n v="632276"/>
    <s v="Truck"/>
    <m/>
    <m/>
    <n v="2024"/>
    <s v="N/A"/>
    <s v="I (import)"/>
    <m/>
  </r>
  <r>
    <s v="Watermelons"/>
    <x v="1"/>
    <s v="No"/>
    <s v="N/A"/>
    <s v="RED FLESH SEEDLESS MINIATURE"/>
    <x v="440"/>
    <s v="MEXICO CROSSINGS THROUGH NOGALES ARIZONA"/>
    <n v="92360"/>
    <s v="Truck"/>
    <m/>
    <m/>
    <n v="2024"/>
    <s v="N/A"/>
    <s v="I (import)"/>
    <m/>
  </r>
  <r>
    <s v="Watermelons"/>
    <x v="1"/>
    <s v="No"/>
    <s v="N/A"/>
    <s v="SEEDLESS"/>
    <x v="440"/>
    <s v="MEXICO CROSSINGS THROUGH NOGALES ARIZONA"/>
    <n v="594609"/>
    <s v="Truck"/>
    <m/>
    <m/>
    <n v="2024"/>
    <s v="N/A"/>
    <s v="I (import)"/>
    <m/>
  </r>
  <r>
    <s v="Watermelons"/>
    <x v="1"/>
    <s v="No"/>
    <s v="N/A"/>
    <s v="SEEDLESS"/>
    <x v="440"/>
    <s v="MEXICO CROSSINGS THROUGH OTAY MESA CALIFORNIA"/>
    <n v="29568"/>
    <s v="Truck"/>
    <m/>
    <m/>
    <n v="2024"/>
    <s v="N/A"/>
    <s v="I (import)"/>
    <m/>
  </r>
  <r>
    <s v="Watermelons"/>
    <x v="1"/>
    <s v="No"/>
    <s v="N/A"/>
    <s v="N/A"/>
    <x v="440"/>
    <s v="MEXICO CROSSINGS THROUGH PHARR TEXAS"/>
    <n v="114510"/>
    <s v="Truck"/>
    <m/>
    <m/>
    <n v="2024"/>
    <s v="N/A"/>
    <s v="I (import)"/>
    <m/>
  </r>
  <r>
    <s v="Watermelons"/>
    <x v="1"/>
    <s v="No"/>
    <s v="N/A"/>
    <s v="SEEDLESS"/>
    <x v="440"/>
    <s v="MEXICO CROSSINGS THROUGH PHARR TEXAS"/>
    <n v="272910"/>
    <s v="Truck"/>
    <m/>
    <m/>
    <n v="2024"/>
    <s v="N/A"/>
    <s v="I (import)"/>
    <m/>
  </r>
  <r>
    <s v="Watermelons"/>
    <x v="1"/>
    <s v="No"/>
    <s v="N/A"/>
    <s v="N/A"/>
    <x v="440"/>
    <s v="MEXICO CROSSINGS THROUGH PROGRESO TEXAS"/>
    <n v="587323"/>
    <s v="Truck"/>
    <m/>
    <m/>
    <n v="2024"/>
    <s v="N/A"/>
    <s v="I (import)"/>
    <m/>
  </r>
  <r>
    <s v="Watermelons"/>
    <x v="1"/>
    <s v="No"/>
    <s v="N/A"/>
    <s v="SEEDLESS"/>
    <x v="440"/>
    <s v="MEXICO CROSSINGS THROUGH PROGRESO TEXAS"/>
    <n v="309595"/>
    <s v="Truck"/>
    <m/>
    <m/>
    <n v="2024"/>
    <s v="N/A"/>
    <s v="I (import)"/>
    <m/>
  </r>
  <r>
    <s v="Watermelons"/>
    <x v="3"/>
    <s v="No"/>
    <s v="N/A"/>
    <s v="SEEDLESS"/>
    <x v="440"/>
    <s v="IMPORTS THROUGH FREEPORT TEXAS"/>
    <n v="601020"/>
    <s v="Boat"/>
    <m/>
    <m/>
    <n v="2024"/>
    <s v="N/A"/>
    <s v="I (import)"/>
    <m/>
  </r>
  <r>
    <s v="Watermelons"/>
    <x v="3"/>
    <s v="No"/>
    <s v="N/A"/>
    <s v="RED FLESH SEEDLESS MINIATURE"/>
    <x v="440"/>
    <s v="IMPORTS THROUGH LOS ANGELES-LONG BEACH CALIFORNIA"/>
    <n v="286000"/>
    <s v="Boat"/>
    <m/>
    <m/>
    <n v="2024"/>
    <s v="N/A"/>
    <s v="I (import)"/>
    <m/>
  </r>
  <r>
    <s v="Watermelons"/>
    <x v="3"/>
    <s v="No"/>
    <s v="N/A"/>
    <s v="SEEDLESS"/>
    <x v="440"/>
    <s v="IMPORTS THROUGH LOS ANGELES-LONG BEACH CALIFORNIA"/>
    <n v="170280"/>
    <s v="Boat"/>
    <m/>
    <m/>
    <n v="2024"/>
    <s v="N/A"/>
    <s v="I (import)"/>
    <m/>
  </r>
  <r>
    <s v="Watermelons"/>
    <x v="3"/>
    <s v="No"/>
    <s v="N/A"/>
    <s v="N/A"/>
    <x v="440"/>
    <s v="IMPORTS THROUGH PORT CANAVERAL FLORIDA"/>
    <n v="43540"/>
    <s v="Boat"/>
    <m/>
    <m/>
    <n v="2024"/>
    <s v="N/A"/>
    <s v="I (import)"/>
    <m/>
  </r>
  <r>
    <s v="Watermelons"/>
    <x v="6"/>
    <s v="No"/>
    <s v="N/A"/>
    <s v="N/A"/>
    <x v="440"/>
    <s v="IMPORTS THROUGH PORT CANAVERAL FLORIDA"/>
    <n v="20724"/>
    <s v="Boat"/>
    <m/>
    <m/>
    <n v="2024"/>
    <s v="N/A"/>
    <s v="I (import)"/>
    <m/>
  </r>
  <r>
    <s v="Watermelons"/>
    <x v="0"/>
    <s v="No"/>
    <s v="N/A"/>
    <s v="N/A"/>
    <x v="440"/>
    <s v="IMPORTS THROUGH SAN JUAN PUERTO RICO"/>
    <n v="10956"/>
    <s v="Boat"/>
    <m/>
    <m/>
    <n v="2024"/>
    <s v="N/A"/>
    <s v="I (import)"/>
    <m/>
  </r>
  <r>
    <s v="Watermelons"/>
    <x v="3"/>
    <s v="No"/>
    <s v="N/A"/>
    <s v="N/A"/>
    <x v="440"/>
    <s v="IMPORTS THROUGH SOUTH FLORIDA/TAMPA"/>
    <n v="1251604"/>
    <s v="Boat"/>
    <m/>
    <m/>
    <n v="2024"/>
    <s v="N/A"/>
    <s v="I (import)"/>
    <m/>
  </r>
  <r>
    <s v="Watermelons"/>
    <x v="3"/>
    <s v="No"/>
    <s v="N/A"/>
    <s v="N/A"/>
    <x v="440"/>
    <s v="IMPORTS THROUGH WILMINGTON DELAWARE"/>
    <n v="37613"/>
    <s v="Boat"/>
    <m/>
    <m/>
    <n v="2024"/>
    <s v="N/A"/>
    <s v="I (import)"/>
    <m/>
  </r>
  <r>
    <s v="Watermelons"/>
    <x v="1"/>
    <s v="No"/>
    <s v="N/A"/>
    <s v="N/A"/>
    <x v="441"/>
    <s v="MEXICO CROSSINGS THROUGH NOGALES ARIZONA"/>
    <n v="528700"/>
    <s v="Truck"/>
    <m/>
    <m/>
    <n v="2024"/>
    <s v="N/A"/>
    <s v="I (import)"/>
    <m/>
  </r>
  <r>
    <s v="Watermelons"/>
    <x v="1"/>
    <s v="Yes"/>
    <s v="N/A"/>
    <s v="RED FLESH SEEDLESS MINIATURE"/>
    <x v="441"/>
    <s v="MEXICO CROSSINGS THROUGH NOGALES ARIZONA"/>
    <n v="11220"/>
    <s v="Truck"/>
    <m/>
    <m/>
    <n v="2024"/>
    <s v="N/A"/>
    <s v="I (import)"/>
    <m/>
  </r>
  <r>
    <s v="Watermelons"/>
    <x v="1"/>
    <s v="No"/>
    <s v="N/A"/>
    <s v="RED FLESH SEEDLESS MINIATURE"/>
    <x v="441"/>
    <s v="MEXICO CROSSINGS THROUGH NOGALES ARIZONA"/>
    <n v="133980"/>
    <s v="Truck"/>
    <m/>
    <m/>
    <n v="2024"/>
    <s v="N/A"/>
    <s v="I (import)"/>
    <m/>
  </r>
  <r>
    <s v="Watermelons"/>
    <x v="1"/>
    <s v="Yes"/>
    <s v="N/A"/>
    <s v="SEEDLESS"/>
    <x v="441"/>
    <s v="MEXICO CROSSINGS THROUGH NOGALES ARIZONA"/>
    <n v="34936"/>
    <s v="Truck"/>
    <m/>
    <m/>
    <n v="2024"/>
    <s v="N/A"/>
    <s v="I (import)"/>
    <m/>
  </r>
  <r>
    <s v="Watermelons"/>
    <x v="1"/>
    <s v="No"/>
    <s v="N/A"/>
    <s v="SEEDLESS"/>
    <x v="441"/>
    <s v="MEXICO CROSSINGS THROUGH NOGALES ARIZONA"/>
    <n v="742964"/>
    <s v="Truck"/>
    <m/>
    <m/>
    <n v="2024"/>
    <s v="N/A"/>
    <s v="I (import)"/>
    <m/>
  </r>
  <r>
    <s v="Watermelons"/>
    <x v="1"/>
    <s v="No"/>
    <s v="N/A"/>
    <s v="N/A"/>
    <x v="441"/>
    <s v="MEXICO CROSSINGS THROUGH OTAY MESA CALIFORNIA"/>
    <n v="38298"/>
    <s v="Truck"/>
    <m/>
    <m/>
    <n v="2024"/>
    <s v="N/A"/>
    <s v="I (import)"/>
    <m/>
  </r>
  <r>
    <s v="Watermelons"/>
    <x v="1"/>
    <s v="No"/>
    <s v="N/A"/>
    <s v="SEEDLESS"/>
    <x v="441"/>
    <s v="MEXICO CROSSINGS THROUGH OTAY MESA CALIFORNIA"/>
    <n v="113766"/>
    <s v="Truck"/>
    <m/>
    <m/>
    <n v="2024"/>
    <s v="N/A"/>
    <s v="I (import)"/>
    <m/>
  </r>
  <r>
    <s v="Watermelons"/>
    <x v="1"/>
    <s v="No"/>
    <s v="N/A"/>
    <s v="N/A"/>
    <x v="441"/>
    <s v="MEXICO CROSSINGS THROUGH PROGRESO TEXAS"/>
    <n v="1518988"/>
    <s v="Truck"/>
    <m/>
    <m/>
    <n v="2024"/>
    <s v="N/A"/>
    <s v="I (import)"/>
    <m/>
  </r>
  <r>
    <s v="Watermelons"/>
    <x v="1"/>
    <s v="No"/>
    <s v="N/A"/>
    <s v="SEEDLESS"/>
    <x v="441"/>
    <s v="MEXICO CROSSINGS THROUGH PROGRESO TEXAS"/>
    <n v="80300"/>
    <s v="Truck"/>
    <m/>
    <m/>
    <n v="2024"/>
    <s v="N/A"/>
    <s v="I (import)"/>
    <m/>
  </r>
  <r>
    <s v="Watermelons"/>
    <x v="3"/>
    <s v="No"/>
    <s v="N/A"/>
    <s v="SEEDLESS"/>
    <x v="441"/>
    <s v="IMPORTS THROUGH HOUSTON TEXAS"/>
    <n v="42174"/>
    <s v="Boat"/>
    <m/>
    <m/>
    <n v="2024"/>
    <s v="N/A"/>
    <s v="I (import)"/>
    <m/>
  </r>
  <r>
    <s v="Watermelons"/>
    <x v="3"/>
    <s v="No"/>
    <s v="N/A"/>
    <s v="RED FLESH SEEDLESS MINIATURE"/>
    <x v="441"/>
    <s v="IMPORTS THROUGH LOS ANGELES-LONG BEACH CALIFORNIA"/>
    <n v="35750"/>
    <s v="Boat"/>
    <m/>
    <m/>
    <n v="2024"/>
    <s v="N/A"/>
    <s v="I (import)"/>
    <m/>
  </r>
  <r>
    <s v="Watermelons"/>
    <x v="7"/>
    <s v="No"/>
    <s v="N/A"/>
    <s v="SEEDLESS"/>
    <x v="441"/>
    <s v="IMPORTS THROUGH LOS ANGELES-LONG BEACH CALIFORNIA"/>
    <n v="17292"/>
    <s v="Boat"/>
    <m/>
    <m/>
    <n v="2024"/>
    <s v="N/A"/>
    <s v="I (import)"/>
    <m/>
  </r>
  <r>
    <s v="Watermelons"/>
    <x v="1"/>
    <s v="No"/>
    <s v="N/A"/>
    <s v="SEEDLESS"/>
    <x v="441"/>
    <s v="IMPORTS THROUGH PANAMA CITY FLORIDA"/>
    <n v="79200"/>
    <s v="Boat"/>
    <m/>
    <m/>
    <n v="2024"/>
    <s v="N/A"/>
    <s v="I (import)"/>
    <m/>
  </r>
  <r>
    <s v="Watermelons"/>
    <x v="3"/>
    <s v="No"/>
    <s v="N/A"/>
    <s v="N/A"/>
    <x v="441"/>
    <s v="IMPORTS THROUGH PHILADELPHIA-CAMDEN PENNSYLVANIA-NEW JERSEY"/>
    <n v="343618"/>
    <s v="Boat"/>
    <m/>
    <m/>
    <n v="2024"/>
    <s v="N/A"/>
    <s v="I (import)"/>
    <m/>
  </r>
  <r>
    <s v="Watermelons"/>
    <x v="3"/>
    <s v="No"/>
    <s v="N/A"/>
    <s v="N/A"/>
    <x v="441"/>
    <s v="IMPORTS THROUGH PORT CANAVERAL FLORIDA"/>
    <n v="268235"/>
    <s v="Boat"/>
    <m/>
    <m/>
    <n v="2024"/>
    <s v="N/A"/>
    <s v="I (import)"/>
    <m/>
  </r>
  <r>
    <s v="Watermelons"/>
    <x v="3"/>
    <s v="No"/>
    <s v="N/A"/>
    <s v="RED FLESH SEEDLESS MINIATURE"/>
    <x v="441"/>
    <s v="IMPORTS THROUGH PORT CANAVERAL FLORIDA"/>
    <n v="911680"/>
    <s v="Boat"/>
    <m/>
    <m/>
    <n v="2024"/>
    <s v="N/A"/>
    <s v="I (import)"/>
    <m/>
  </r>
  <r>
    <s v="Watermelons"/>
    <x v="3"/>
    <s v="No"/>
    <s v="N/A"/>
    <s v="SEEDLESS"/>
    <x v="441"/>
    <s v="IMPORTS THROUGH PORT CANAVERAL FLORIDA"/>
    <n v="3723166"/>
    <s v="Boat"/>
    <m/>
    <m/>
    <n v="2024"/>
    <s v="N/A"/>
    <s v="I (import)"/>
    <m/>
  </r>
  <r>
    <s v="Watermelons"/>
    <x v="4"/>
    <s v="No"/>
    <s v="N/A"/>
    <s v="N/A"/>
    <x v="441"/>
    <s v="IMPORTS THROUGH PORT CANAVERAL FLORIDA"/>
    <n v="32560"/>
    <s v="Boat"/>
    <m/>
    <m/>
    <n v="2024"/>
    <s v="N/A"/>
    <s v="I (import)"/>
    <m/>
  </r>
  <r>
    <s v="Watermelons"/>
    <x v="4"/>
    <s v="No"/>
    <s v="N/A"/>
    <s v="RED FLESH SEEDLESS MINIATURE"/>
    <x v="441"/>
    <s v="IMPORTS THROUGH PORT CANAVERAL FLORIDA"/>
    <n v="716320"/>
    <s v="Boat"/>
    <m/>
    <m/>
    <n v="2024"/>
    <s v="N/A"/>
    <s v="I (import)"/>
    <m/>
  </r>
  <r>
    <s v="Watermelons"/>
    <x v="4"/>
    <s v="No"/>
    <s v="N/A"/>
    <s v="SEEDLESS"/>
    <x v="441"/>
    <s v="IMPORTS THROUGH PORT CANAVERAL FLORIDA"/>
    <n v="2116400"/>
    <s v="Boat"/>
    <m/>
    <m/>
    <n v="2024"/>
    <s v="N/A"/>
    <s v="I (import)"/>
    <m/>
  </r>
  <r>
    <s v="Watermelons"/>
    <x v="3"/>
    <s v="No"/>
    <s v="N/A"/>
    <s v="N/A"/>
    <x v="441"/>
    <s v="IMPORTS THROUGH SOUTH FLORIDA/TAMPA"/>
    <n v="110986"/>
    <s v="Boat"/>
    <m/>
    <m/>
    <n v="2024"/>
    <s v="N/A"/>
    <s v="I (import)"/>
    <m/>
  </r>
  <r>
    <s v="Watermelons"/>
    <x v="3"/>
    <s v="No"/>
    <s v="N/A"/>
    <s v="SEEDLESS"/>
    <x v="441"/>
    <s v="IMPORTS THROUGH SOUTH FLORIDA/TAMPA"/>
    <n v="128700"/>
    <s v="Boat"/>
    <m/>
    <m/>
    <n v="2024"/>
    <s v="N/A"/>
    <s v="I (import)"/>
    <m/>
  </r>
  <r>
    <s v="Watermelons"/>
    <x v="1"/>
    <s v="No"/>
    <s v="N/A"/>
    <s v="SEEDLESS"/>
    <x v="441"/>
    <s v="IMPORTS THROUGH SOUTH FLORIDA/TAMPA"/>
    <n v="80520"/>
    <s v="Boat"/>
    <m/>
    <m/>
    <n v="2024"/>
    <s v="N/A"/>
    <s v="I (import)"/>
    <m/>
  </r>
  <r>
    <s v="Watermelons"/>
    <x v="3"/>
    <s v="No"/>
    <s v="N/A"/>
    <s v="SEEDLESS"/>
    <x v="441"/>
    <s v="IMPORTS THROUGH WILMINGTON DELAWARE"/>
    <n v="220000"/>
    <s v="Boat"/>
    <m/>
    <m/>
    <n v="2024"/>
    <s v="N/A"/>
    <s v="I (import)"/>
    <m/>
  </r>
  <r>
    <s v="Watermelons"/>
    <x v="7"/>
    <s v="No"/>
    <s v="N/A"/>
    <s v="SEEDLESS"/>
    <x v="441"/>
    <s v="IMPORTS THROUGH TAMPA AIRPORT FLORIDA"/>
    <n v="88836"/>
    <s v="Boat"/>
    <m/>
    <m/>
    <n v="2024"/>
    <s v="N/A"/>
    <s v="I (import)"/>
    <m/>
  </r>
  <r>
    <s v="Watermelons"/>
    <x v="1"/>
    <s v="No"/>
    <s v="N/A"/>
    <s v="N/A"/>
    <x v="442"/>
    <s v="MEXICO CROSSINGS THROUGH NOGALES ARIZONA"/>
    <n v="1209608"/>
    <s v="Truck"/>
    <m/>
    <m/>
    <n v="2024"/>
    <s v="N/A"/>
    <s v="I (import)"/>
    <m/>
  </r>
  <r>
    <s v="Watermelons"/>
    <x v="1"/>
    <s v="No"/>
    <s v="N/A"/>
    <s v="RED FLESH SEEDLESS MINIATURE"/>
    <x v="442"/>
    <s v="MEXICO CROSSINGS THROUGH NOGALES ARIZONA"/>
    <n v="122802"/>
    <s v="Truck"/>
    <m/>
    <m/>
    <n v="2024"/>
    <s v="N/A"/>
    <s v="I (import)"/>
    <m/>
  </r>
  <r>
    <s v="Watermelons"/>
    <x v="1"/>
    <s v="Yes"/>
    <s v="N/A"/>
    <s v="SEEDLESS"/>
    <x v="442"/>
    <s v="MEXICO CROSSINGS THROUGH NOGALES ARIZONA"/>
    <n v="137016"/>
    <s v="Truck"/>
    <m/>
    <m/>
    <n v="2024"/>
    <s v="N/A"/>
    <s v="I (import)"/>
    <m/>
  </r>
  <r>
    <s v="Watermelons"/>
    <x v="1"/>
    <s v="No"/>
    <s v="N/A"/>
    <s v="SEEDLESS"/>
    <x v="442"/>
    <s v="MEXICO CROSSINGS THROUGH NOGALES ARIZONA"/>
    <n v="729707"/>
    <s v="Truck"/>
    <m/>
    <m/>
    <n v="2024"/>
    <s v="N/A"/>
    <s v="I (import)"/>
    <m/>
  </r>
  <r>
    <s v="Watermelons"/>
    <x v="1"/>
    <s v="No"/>
    <s v="N/A"/>
    <s v="N/A"/>
    <x v="442"/>
    <s v="MEXICO CROSSINGS THROUGH OTAY MESA CALIFORNIA"/>
    <n v="21261"/>
    <s v="Truck"/>
    <m/>
    <m/>
    <n v="2024"/>
    <s v="N/A"/>
    <s v="I (import)"/>
    <m/>
  </r>
  <r>
    <s v="Watermelons"/>
    <x v="1"/>
    <s v="No"/>
    <s v="N/A"/>
    <s v="SEEDLESS"/>
    <x v="442"/>
    <s v="MEXICO CROSSINGS THROUGH OTAY MESA CALIFORNIA"/>
    <n v="63355"/>
    <s v="Truck"/>
    <m/>
    <m/>
    <n v="2024"/>
    <s v="N/A"/>
    <s v="I (import)"/>
    <m/>
  </r>
  <r>
    <s v="Watermelons"/>
    <x v="1"/>
    <s v="No"/>
    <s v="N/A"/>
    <s v="N/A"/>
    <x v="442"/>
    <s v="MEXICO CROSSINGS THROUGH PHARR TEXAS"/>
    <n v="164463"/>
    <s v="Truck"/>
    <m/>
    <m/>
    <n v="2024"/>
    <s v="N/A"/>
    <s v="I (import)"/>
    <m/>
  </r>
  <r>
    <s v="Watermelons"/>
    <x v="1"/>
    <s v="No"/>
    <s v="N/A"/>
    <s v="N/A"/>
    <x v="442"/>
    <s v="MEXICO CROSSINGS THROUGH PROGRESO TEXAS"/>
    <n v="1087761"/>
    <s v="Truck"/>
    <m/>
    <m/>
    <n v="2024"/>
    <s v="N/A"/>
    <s v="I (import)"/>
    <m/>
  </r>
  <r>
    <s v="Watermelons"/>
    <x v="1"/>
    <s v="No"/>
    <s v="N/A"/>
    <s v="SEEDLESS"/>
    <x v="442"/>
    <s v="MEXICO CROSSINGS THROUGH PROGRESO TEXAS"/>
    <n v="430089"/>
    <s v="Truck"/>
    <m/>
    <m/>
    <n v="2024"/>
    <s v="N/A"/>
    <s v="I (import)"/>
    <m/>
  </r>
  <r>
    <s v="Watermelons"/>
    <x v="3"/>
    <s v="No"/>
    <s v="N/A"/>
    <s v="SEEDLESS"/>
    <x v="442"/>
    <s v="IMPORTS THROUGH LOS ANGELES-LONG BEACH CALIFORNIA"/>
    <n v="40880"/>
    <s v="Boat"/>
    <m/>
    <m/>
    <n v="2024"/>
    <s v="N/A"/>
    <s v="I (import)"/>
    <m/>
  </r>
  <r>
    <s v="Watermelons"/>
    <x v="7"/>
    <s v="No"/>
    <s v="N/A"/>
    <s v="SEEDLESS"/>
    <x v="442"/>
    <s v="IMPORTS THROUGH LOS ANGELES-LONG BEACH CALIFORNIA"/>
    <n v="100518"/>
    <s v="Boat"/>
    <m/>
    <m/>
    <n v="2024"/>
    <s v="N/A"/>
    <s v="I (import)"/>
    <m/>
  </r>
  <r>
    <s v="Watermelons"/>
    <x v="1"/>
    <s v="No"/>
    <s v="N/A"/>
    <s v="SEEDLESS"/>
    <x v="442"/>
    <s v="IMPORTS THROUGH PANAMA CITY FLORIDA"/>
    <n v="295680"/>
    <s v="Boat"/>
    <m/>
    <m/>
    <n v="2024"/>
    <s v="N/A"/>
    <s v="I (import)"/>
    <m/>
  </r>
  <r>
    <s v="Watermelons"/>
    <x v="3"/>
    <s v="No"/>
    <s v="N/A"/>
    <s v="N/A"/>
    <x v="442"/>
    <s v="IMPORTS THROUGH PHILADELPHIA-CAMDEN PENNSYLVANIA-NEW JERSEY"/>
    <n v="704961"/>
    <s v="Boat"/>
    <m/>
    <m/>
    <n v="2024"/>
    <s v="N/A"/>
    <s v="I (import)"/>
    <m/>
  </r>
  <r>
    <s v="Watermelons"/>
    <x v="7"/>
    <s v="No"/>
    <s v="N/A"/>
    <s v="N/A"/>
    <x v="442"/>
    <s v="IMPORTS THROUGH PHILADELPHIA-CAMDEN PENNSYLVANIA-NEW JERSEY"/>
    <n v="436322"/>
    <s v="Boat"/>
    <m/>
    <m/>
    <n v="2024"/>
    <s v="N/A"/>
    <s v="I (import)"/>
    <m/>
  </r>
  <r>
    <s v="Watermelons"/>
    <x v="3"/>
    <s v="No"/>
    <s v="N/A"/>
    <s v="N/A"/>
    <x v="442"/>
    <s v="IMPORTS THROUGH PORT CANAVERAL FLORIDA"/>
    <n v="2356483"/>
    <s v="Boat"/>
    <m/>
    <m/>
    <n v="2024"/>
    <s v="N/A"/>
    <s v="I (import)"/>
    <m/>
  </r>
  <r>
    <s v="Watermelons"/>
    <x v="3"/>
    <s v="No"/>
    <s v="N/A"/>
    <s v="SEEDLESS"/>
    <x v="442"/>
    <s v="IMPORTS THROUGH PORT CANAVERAL FLORIDA"/>
    <n v="1528639"/>
    <s v="Boat"/>
    <m/>
    <m/>
    <n v="2024"/>
    <s v="N/A"/>
    <s v="I (import)"/>
    <m/>
  </r>
  <r>
    <s v="Watermelons"/>
    <x v="0"/>
    <s v="No"/>
    <s v="N/A"/>
    <s v="N/A"/>
    <x v="442"/>
    <s v="IMPORTS THROUGH SAN JUAN PUERTO RICO"/>
    <n v="11684"/>
    <s v="Boat"/>
    <m/>
    <m/>
    <n v="2024"/>
    <s v="N/A"/>
    <s v="I (import)"/>
    <m/>
  </r>
  <r>
    <s v="Watermelons"/>
    <x v="3"/>
    <s v="No"/>
    <s v="N/A"/>
    <s v="SEEDLESS"/>
    <x v="442"/>
    <s v="IMPORTS THROUGH SOUTH FLORIDA/TAMPA"/>
    <n v="2311848"/>
    <s v="Boat"/>
    <m/>
    <m/>
    <n v="2024"/>
    <s v="N/A"/>
    <s v="I (import)"/>
    <m/>
  </r>
  <r>
    <s v="Watermelons"/>
    <x v="1"/>
    <s v="No"/>
    <s v="N/A"/>
    <s v="N/A"/>
    <x v="443"/>
    <s v="MEXICO CROSSINGS THROUGH NOGALES ARIZONA"/>
    <n v="497985"/>
    <s v="Truck"/>
    <m/>
    <m/>
    <n v="2024"/>
    <s v="N/A"/>
    <s v="I (import)"/>
    <m/>
  </r>
  <r>
    <s v="Watermelons"/>
    <x v="1"/>
    <s v="No"/>
    <s v="N/A"/>
    <s v="RED FLESH SEEDLESS MINIATURE"/>
    <x v="443"/>
    <s v="MEXICO CROSSINGS THROUGH NOGALES ARIZONA"/>
    <n v="288055"/>
    <s v="Truck"/>
    <m/>
    <m/>
    <n v="2024"/>
    <s v="N/A"/>
    <s v="I (import)"/>
    <m/>
  </r>
  <r>
    <s v="Watermelons"/>
    <x v="1"/>
    <s v="Yes"/>
    <s v="N/A"/>
    <s v="SEEDLESS"/>
    <x v="443"/>
    <s v="MEXICO CROSSINGS THROUGH NOGALES ARIZONA"/>
    <n v="135740"/>
    <s v="Truck"/>
    <m/>
    <m/>
    <n v="2024"/>
    <s v="N/A"/>
    <s v="I (import)"/>
    <m/>
  </r>
  <r>
    <s v="Watermelons"/>
    <x v="1"/>
    <s v="No"/>
    <s v="N/A"/>
    <s v="SEEDLESS"/>
    <x v="443"/>
    <s v="MEXICO CROSSINGS THROUGH NOGALES ARIZONA"/>
    <n v="561259"/>
    <s v="Truck"/>
    <m/>
    <m/>
    <n v="2024"/>
    <s v="N/A"/>
    <s v="I (import)"/>
    <m/>
  </r>
  <r>
    <s v="Watermelons"/>
    <x v="1"/>
    <s v="No"/>
    <s v="N/A"/>
    <s v="N/A"/>
    <x v="443"/>
    <s v="MEXICO CROSSINGS THROUGH OTAY MESA CALIFORNIA"/>
    <n v="19193"/>
    <s v="Truck"/>
    <m/>
    <m/>
    <n v="2024"/>
    <s v="N/A"/>
    <s v="I (import)"/>
    <m/>
  </r>
  <r>
    <s v="Watermelons"/>
    <x v="1"/>
    <s v="No"/>
    <s v="N/A"/>
    <s v="N/A"/>
    <x v="443"/>
    <s v="MEXICO CROSSINGS THROUGH PHARR TEXAS"/>
    <n v="491711"/>
    <s v="Truck"/>
    <m/>
    <m/>
    <n v="2024"/>
    <s v="N/A"/>
    <s v="I (import)"/>
    <m/>
  </r>
  <r>
    <s v="Watermelons"/>
    <x v="1"/>
    <s v="No"/>
    <s v="N/A"/>
    <s v="N/A"/>
    <x v="443"/>
    <s v="MEXICO CROSSINGS THROUGH PROGRESO TEXAS"/>
    <n v="4194373"/>
    <s v="Truck"/>
    <m/>
    <m/>
    <n v="2024"/>
    <s v="N/A"/>
    <s v="I (import)"/>
    <m/>
  </r>
  <r>
    <s v="Watermelons"/>
    <x v="1"/>
    <s v="No"/>
    <s v="N/A"/>
    <s v="SEEDLESS"/>
    <x v="443"/>
    <s v="MEXICO CROSSINGS THROUGH PROGRESO TEXAS"/>
    <n v="745690"/>
    <s v="Truck"/>
    <m/>
    <m/>
    <n v="2024"/>
    <s v="N/A"/>
    <s v="I (import)"/>
    <m/>
  </r>
  <r>
    <s v="Watermelons"/>
    <x v="4"/>
    <s v="No"/>
    <s v="N/A"/>
    <s v="RED FLESH SEEDLESS MINIATURE"/>
    <x v="443"/>
    <s v="IMPORTS THROUGH FREEPORT TEXAS"/>
    <n v="143000"/>
    <s v="Boat"/>
    <m/>
    <m/>
    <n v="2024"/>
    <s v="N/A"/>
    <s v="I (import)"/>
    <m/>
  </r>
  <r>
    <s v="Watermelons"/>
    <x v="3"/>
    <s v="No"/>
    <s v="N/A"/>
    <s v="RED FLESH SEEDLESS MINIATURE"/>
    <x v="443"/>
    <s v="IMPORTS THROUGH LOS ANGELES-LONG BEACH CALIFORNIA"/>
    <n v="43540"/>
    <s v="Boat"/>
    <m/>
    <m/>
    <n v="2024"/>
    <s v="N/A"/>
    <s v="I (import)"/>
    <m/>
  </r>
  <r>
    <s v="Watermelons"/>
    <x v="3"/>
    <s v="No"/>
    <s v="N/A"/>
    <s v="SEEDLESS"/>
    <x v="443"/>
    <s v="IMPORTS THROUGH LOS ANGELES-LONG BEACH CALIFORNIA"/>
    <n v="118800"/>
    <s v="Boat"/>
    <m/>
    <m/>
    <n v="2024"/>
    <s v="N/A"/>
    <s v="I (import)"/>
    <m/>
  </r>
  <r>
    <s v="Watermelons"/>
    <x v="1"/>
    <s v="No"/>
    <s v="N/A"/>
    <s v="SEEDLESS"/>
    <x v="443"/>
    <s v="IMPORTS THROUGH PANAMA CITY FLORIDA"/>
    <n v="375716"/>
    <s v="Boat"/>
    <m/>
    <m/>
    <n v="2024"/>
    <s v="N/A"/>
    <s v="I (import)"/>
    <m/>
  </r>
  <r>
    <s v="Watermelons"/>
    <x v="5"/>
    <s v="No"/>
    <s v="N/A"/>
    <s v="SEEDLESS"/>
    <x v="443"/>
    <s v="IMPORTS THROUGH PHILADELPHIA-CAMDEN PENNSYLVANIA-NEW JERSEY"/>
    <n v="171362"/>
    <s v="Boat"/>
    <m/>
    <m/>
    <n v="2024"/>
    <s v="N/A"/>
    <s v="I (import)"/>
    <m/>
  </r>
  <r>
    <s v="Watermelons"/>
    <x v="3"/>
    <s v="No"/>
    <s v="N/A"/>
    <s v="SEEDLESS"/>
    <x v="443"/>
    <s v="IMPORTS THROUGH PHILADELPHIA-CAMDEN PENNSYLVANIA-NEW JERSEY"/>
    <n v="226710"/>
    <s v="Boat"/>
    <m/>
    <m/>
    <n v="2024"/>
    <s v="N/A"/>
    <s v="I (import)"/>
    <m/>
  </r>
  <r>
    <s v="Watermelons"/>
    <x v="3"/>
    <s v="No"/>
    <s v="N/A"/>
    <s v="N/A"/>
    <x v="443"/>
    <s v="IMPORTS THROUGH PORT CANAVERAL FLORIDA"/>
    <n v="79431"/>
    <s v="Boat"/>
    <m/>
    <m/>
    <n v="2024"/>
    <s v="N/A"/>
    <s v="I (import)"/>
    <m/>
  </r>
  <r>
    <s v="Watermelons"/>
    <x v="3"/>
    <s v="No"/>
    <s v="N/A"/>
    <s v="SEEDLESS"/>
    <x v="443"/>
    <s v="IMPORTS THROUGH PORT CANAVERAL FLORIDA"/>
    <n v="1469950"/>
    <s v="Boat"/>
    <m/>
    <m/>
    <n v="2024"/>
    <s v="N/A"/>
    <s v="I (import)"/>
    <m/>
  </r>
  <r>
    <s v="Watermelons"/>
    <x v="0"/>
    <s v="No"/>
    <s v="N/A"/>
    <s v="N/A"/>
    <x v="443"/>
    <s v="IMPORTS THROUGH SAN JUAN PUERTO RICO"/>
    <n v="24691"/>
    <s v="Boat"/>
    <m/>
    <m/>
    <n v="2024"/>
    <s v="N/A"/>
    <s v="I (import)"/>
    <m/>
  </r>
  <r>
    <s v="Watermelons"/>
    <x v="3"/>
    <s v="No"/>
    <s v="N/A"/>
    <s v="N/A"/>
    <x v="443"/>
    <s v="IMPORTS THROUGH SOUTH FLORIDA/TAMPA"/>
    <n v="1205910"/>
    <s v="Boat"/>
    <m/>
    <m/>
    <n v="2024"/>
    <s v="N/A"/>
    <s v="I (import)"/>
    <m/>
  </r>
  <r>
    <s v="Watermelons"/>
    <x v="3"/>
    <s v="No"/>
    <s v="N/A"/>
    <s v="SEEDLESS"/>
    <x v="443"/>
    <s v="IMPORTS THROUGH SOUTH FLORIDA/TAMPA"/>
    <n v="628146"/>
    <s v="Boat"/>
    <m/>
    <m/>
    <n v="2024"/>
    <s v="N/A"/>
    <s v="I (import)"/>
    <m/>
  </r>
  <r>
    <s v="Watermelons"/>
    <x v="3"/>
    <s v="No"/>
    <s v="N/A"/>
    <s v="N/A"/>
    <x v="443"/>
    <s v="IMPORTS THROUGH WILMINGTON DELAWARE"/>
    <n v="37558"/>
    <s v="Boat"/>
    <m/>
    <m/>
    <n v="2024"/>
    <s v="N/A"/>
    <s v="I (import)"/>
    <m/>
  </r>
  <r>
    <s v="Watermelons"/>
    <x v="1"/>
    <s v="No"/>
    <s v="N/A"/>
    <s v="N/A"/>
    <x v="444"/>
    <s v="MEXICO CROSSINGS THROUGH NOGALES ARIZONA"/>
    <n v="636865"/>
    <s v="Truck"/>
    <m/>
    <m/>
    <n v="2024"/>
    <s v="N/A"/>
    <s v="I (import)"/>
    <m/>
  </r>
  <r>
    <s v="Watermelons"/>
    <x v="1"/>
    <s v="Yes"/>
    <s v="N/A"/>
    <s v="RED FLESH SEEDLESS MINIATURE"/>
    <x v="444"/>
    <s v="MEXICO CROSSINGS THROUGH NOGALES ARIZONA"/>
    <n v="15484"/>
    <s v="Truck"/>
    <m/>
    <m/>
    <n v="2024"/>
    <s v="N/A"/>
    <s v="I (import)"/>
    <m/>
  </r>
  <r>
    <s v="Watermelons"/>
    <x v="1"/>
    <s v="No"/>
    <s v="N/A"/>
    <s v="RED FLESH SEEDLESS MINIATURE"/>
    <x v="444"/>
    <s v="MEXICO CROSSINGS THROUGH NOGALES ARIZONA"/>
    <n v="341348"/>
    <s v="Truck"/>
    <m/>
    <m/>
    <n v="2024"/>
    <s v="N/A"/>
    <s v="I (import)"/>
    <m/>
  </r>
  <r>
    <s v="Watermelons"/>
    <x v="1"/>
    <s v="Yes"/>
    <s v="N/A"/>
    <s v="SEEDLESS"/>
    <x v="444"/>
    <s v="MEXICO CROSSINGS THROUGH NOGALES ARIZONA"/>
    <n v="14289"/>
    <s v="Truck"/>
    <m/>
    <m/>
    <n v="2024"/>
    <s v="N/A"/>
    <s v="I (import)"/>
    <m/>
  </r>
  <r>
    <s v="Watermelons"/>
    <x v="1"/>
    <s v="No"/>
    <s v="N/A"/>
    <s v="SEEDLESS"/>
    <x v="444"/>
    <s v="MEXICO CROSSINGS THROUGH NOGALES ARIZONA"/>
    <n v="1805883"/>
    <s v="Truck"/>
    <m/>
    <m/>
    <n v="2024"/>
    <s v="N/A"/>
    <s v="I (import)"/>
    <m/>
  </r>
  <r>
    <s v="Watermelons"/>
    <x v="1"/>
    <s v="No"/>
    <s v="N/A"/>
    <s v="N/A"/>
    <x v="444"/>
    <s v="MEXICO CROSSINGS THROUGH OTAY MESA CALIFORNIA"/>
    <n v="70451"/>
    <s v="Truck"/>
    <m/>
    <m/>
    <n v="2024"/>
    <s v="N/A"/>
    <s v="I (import)"/>
    <m/>
  </r>
  <r>
    <s v="Watermelons"/>
    <x v="1"/>
    <s v="No"/>
    <s v="N/A"/>
    <s v="SEEDLESS"/>
    <x v="444"/>
    <s v="MEXICO CROSSINGS THROUGH OTAY MESA CALIFORNIA"/>
    <n v="28019"/>
    <s v="Truck"/>
    <m/>
    <m/>
    <n v="2024"/>
    <s v="N/A"/>
    <s v="I (import)"/>
    <m/>
  </r>
  <r>
    <s v="Watermelons"/>
    <x v="1"/>
    <s v="No"/>
    <s v="N/A"/>
    <s v="N/A"/>
    <x v="444"/>
    <s v="MEXICO CROSSINGS THROUGH PROGRESO TEXAS"/>
    <n v="505399"/>
    <s v="Truck"/>
    <m/>
    <m/>
    <n v="2024"/>
    <s v="N/A"/>
    <s v="I (import)"/>
    <m/>
  </r>
  <r>
    <s v="Watermelons"/>
    <x v="1"/>
    <s v="No"/>
    <s v="N/A"/>
    <s v="SEEDLESS"/>
    <x v="444"/>
    <s v="MEXICO CROSSINGS THROUGH PROGRESO TEXAS"/>
    <n v="161095"/>
    <s v="Truck"/>
    <m/>
    <m/>
    <n v="2024"/>
    <s v="N/A"/>
    <s v="I (import)"/>
    <m/>
  </r>
  <r>
    <s v="Watermelons"/>
    <x v="7"/>
    <s v="No"/>
    <s v="N/A"/>
    <s v="SEEDLESS"/>
    <x v="444"/>
    <s v="IMPORTS THROUGH FREEPORT TEXAS"/>
    <n v="335867"/>
    <s v="Boat"/>
    <m/>
    <m/>
    <n v="2024"/>
    <s v="N/A"/>
    <s v="I (import)"/>
    <m/>
  </r>
  <r>
    <s v="Watermelons"/>
    <x v="3"/>
    <s v="No"/>
    <s v="N/A"/>
    <s v="SEEDLESS"/>
    <x v="444"/>
    <s v="IMPORTS THROUGH LOS ANGELES-LONG BEACH CALIFORNIA"/>
    <n v="232452"/>
    <s v="Boat"/>
    <m/>
    <m/>
    <n v="2024"/>
    <s v="N/A"/>
    <s v="I (import)"/>
    <m/>
  </r>
  <r>
    <s v="Watermelons"/>
    <x v="1"/>
    <s v="No"/>
    <s v="N/A"/>
    <s v="SEEDLESS"/>
    <x v="444"/>
    <s v="IMPORTS THROUGH PANAMA CITY FLORIDA"/>
    <n v="79200"/>
    <s v="Boat"/>
    <m/>
    <m/>
    <n v="2024"/>
    <s v="N/A"/>
    <s v="I (import)"/>
    <m/>
  </r>
  <r>
    <s v="Watermelons"/>
    <x v="5"/>
    <s v="No"/>
    <s v="N/A"/>
    <s v="SEEDLESS"/>
    <x v="444"/>
    <s v="IMPORTS THROUGH PHILADELPHIA-CAMDEN PENNSYLVANIA-NEW JERSEY"/>
    <n v="187862"/>
    <s v="Boat"/>
    <m/>
    <m/>
    <n v="2024"/>
    <s v="N/A"/>
    <s v="I (import)"/>
    <m/>
  </r>
  <r>
    <s v="Watermelons"/>
    <x v="3"/>
    <s v="No"/>
    <s v="N/A"/>
    <s v="SEEDLESS"/>
    <x v="444"/>
    <s v="IMPORTS THROUGH SOUTH FLORIDA/TAMPA"/>
    <n v="885526"/>
    <s v="Boat"/>
    <m/>
    <m/>
    <n v="2024"/>
    <s v="N/A"/>
    <s v="I (import)"/>
    <m/>
  </r>
  <r>
    <s v="Watermelons"/>
    <x v="3"/>
    <s v="No"/>
    <s v="N/A"/>
    <s v="SEEDLESS"/>
    <x v="445"/>
    <s v="IMPORTS THROUGH FREEPORT TEXAS"/>
    <n v="478949"/>
    <s v="Boat"/>
    <m/>
    <m/>
    <n v="2024"/>
    <s v="N/A"/>
    <s v="I (import)"/>
    <m/>
  </r>
  <r>
    <s v="Watermelons"/>
    <x v="3"/>
    <s v="No"/>
    <s v="N/A"/>
    <s v="SEEDLESS"/>
    <x v="445"/>
    <s v="IMPORTS THROUGH HOUSTON TEXAS"/>
    <n v="253044"/>
    <s v="Boat"/>
    <m/>
    <m/>
    <n v="2024"/>
    <s v="N/A"/>
    <s v="I (import)"/>
    <m/>
  </r>
  <r>
    <s v="Watermelons"/>
    <x v="3"/>
    <s v="No"/>
    <s v="N/A"/>
    <s v="N/A"/>
    <x v="445"/>
    <s v="IMPORTS THROUGH PHILADELPHIA-CAMDEN PENNSYLVANIA-NEW JERSEY"/>
    <n v="37066"/>
    <s v="Boat"/>
    <m/>
    <m/>
    <n v="2024"/>
    <s v="N/A"/>
    <s v="I (import)"/>
    <m/>
  </r>
  <r>
    <s v="Watermelons"/>
    <x v="3"/>
    <s v="No"/>
    <s v="N/A"/>
    <s v="N/A"/>
    <x v="445"/>
    <s v="IMPORTS THROUGH PORT CANAVERAL FLORIDA"/>
    <n v="36828"/>
    <s v="Boat"/>
    <m/>
    <m/>
    <n v="2024"/>
    <s v="N/A"/>
    <s v="I (import)"/>
    <m/>
  </r>
  <r>
    <s v="Watermelons"/>
    <x v="0"/>
    <s v="No"/>
    <s v="N/A"/>
    <s v="N/A"/>
    <x v="445"/>
    <s v="IMPORTS THROUGH SAN JUAN PUERTO RICO"/>
    <n v="41529"/>
    <s v="Boat"/>
    <m/>
    <m/>
    <n v="2024"/>
    <s v="N/A"/>
    <s v="I (import)"/>
    <m/>
  </r>
  <r>
    <s v="Watermelons"/>
    <x v="3"/>
    <s v="No"/>
    <s v="N/A"/>
    <s v="SEEDLESS"/>
    <x v="445"/>
    <s v="IMPORTS THROUGH SOUTH FLORIDA/TAMPA"/>
    <n v="42174"/>
    <s v="Boat"/>
    <m/>
    <m/>
    <n v="2024"/>
    <s v="N/A"/>
    <s v="I (import)"/>
    <m/>
  </r>
  <r>
    <s v="Watermelons"/>
    <x v="3"/>
    <s v="No"/>
    <s v="N/A"/>
    <s v="N/A"/>
    <x v="445"/>
    <s v="IMPORTS THROUGH WILMINGTON DELAWARE"/>
    <n v="112840"/>
    <s v="Boat"/>
    <m/>
    <m/>
    <n v="2024"/>
    <s v="N/A"/>
    <s v="I (import)"/>
    <m/>
  </r>
  <r>
    <s v="Watermelons"/>
    <x v="1"/>
    <s v="No"/>
    <s v="N/A"/>
    <s v="N/A"/>
    <x v="445"/>
    <s v="MEXICO CROSSINGS THROUGH NOGALES ARIZONA"/>
    <n v="584511"/>
    <s v="Truck"/>
    <m/>
    <m/>
    <n v="2024"/>
    <s v="N/A"/>
    <s v="I (import)"/>
    <m/>
  </r>
  <r>
    <s v="Watermelons"/>
    <x v="1"/>
    <s v="Yes"/>
    <s v="N/A"/>
    <s v="RED FLESH SEEDLESS MINIATURE"/>
    <x v="445"/>
    <s v="MEXICO CROSSINGS THROUGH NOGALES ARIZONA"/>
    <n v="14960"/>
    <s v="Truck"/>
    <m/>
    <m/>
    <n v="2024"/>
    <s v="N/A"/>
    <s v="I (import)"/>
    <m/>
  </r>
  <r>
    <s v="Watermelons"/>
    <x v="1"/>
    <s v="No"/>
    <s v="N/A"/>
    <s v="RED FLESH SEEDLESS MINIATURE"/>
    <x v="445"/>
    <s v="MEXICO CROSSINGS THROUGH NOGALES ARIZONA"/>
    <n v="508356"/>
    <s v="Truck"/>
    <m/>
    <m/>
    <n v="2024"/>
    <s v="N/A"/>
    <s v="I (import)"/>
    <m/>
  </r>
  <r>
    <s v="Watermelons"/>
    <x v="1"/>
    <s v="Yes"/>
    <s v="N/A"/>
    <s v="SEEDLESS"/>
    <x v="445"/>
    <s v="MEXICO CROSSINGS THROUGH NOGALES ARIZONA"/>
    <n v="34927"/>
    <s v="Truck"/>
    <m/>
    <m/>
    <n v="2024"/>
    <s v="N/A"/>
    <s v="I (import)"/>
    <m/>
  </r>
  <r>
    <s v="Watermelons"/>
    <x v="1"/>
    <s v="No"/>
    <s v="N/A"/>
    <s v="SEEDLESS"/>
    <x v="445"/>
    <s v="MEXICO CROSSINGS THROUGH NOGALES ARIZONA"/>
    <n v="520166"/>
    <s v="Truck"/>
    <m/>
    <m/>
    <n v="2024"/>
    <s v="N/A"/>
    <s v="I (import)"/>
    <m/>
  </r>
  <r>
    <s v="Watermelons"/>
    <x v="1"/>
    <s v="No"/>
    <s v="N/A"/>
    <s v="N/A"/>
    <x v="445"/>
    <s v="MEXICO CROSSINGS THROUGH OTAY MESA CALIFORNIA"/>
    <n v="51762"/>
    <s v="Truck"/>
    <m/>
    <m/>
    <n v="2024"/>
    <s v="N/A"/>
    <s v="I (import)"/>
    <m/>
  </r>
  <r>
    <s v="Watermelons"/>
    <x v="1"/>
    <s v="No"/>
    <s v="N/A"/>
    <s v="SEEDLESS"/>
    <x v="445"/>
    <s v="MEXICO CROSSINGS THROUGH OTAY MESA CALIFORNIA"/>
    <n v="23654"/>
    <s v="Truck"/>
    <m/>
    <m/>
    <n v="2024"/>
    <s v="N/A"/>
    <s v="I (import)"/>
    <m/>
  </r>
  <r>
    <s v="Watermelons"/>
    <x v="1"/>
    <s v="No"/>
    <s v="N/A"/>
    <s v="N/A"/>
    <x v="445"/>
    <s v="MEXICO CROSSINGS THROUGH PHARR TEXAS"/>
    <n v="170661"/>
    <s v="Truck"/>
    <m/>
    <m/>
    <n v="2024"/>
    <s v="N/A"/>
    <s v="I (import)"/>
    <m/>
  </r>
  <r>
    <s v="Watermelons"/>
    <x v="1"/>
    <s v="No"/>
    <s v="N/A"/>
    <s v="N/A"/>
    <x v="445"/>
    <s v="MEXICO CROSSINGS THROUGH PROGRESO TEXAS"/>
    <n v="476104"/>
    <s v="Truck"/>
    <m/>
    <m/>
    <n v="2024"/>
    <s v="N/A"/>
    <s v="I (import)"/>
    <m/>
  </r>
  <r>
    <s v="Watermelons"/>
    <x v="3"/>
    <s v="No"/>
    <s v="N/A"/>
    <s v="RED FLESH SEEDLESS MINIATURE"/>
    <x v="446"/>
    <s v="IMPORTS THROUGH LOS ANGELES-LONG BEACH CALIFORNIA"/>
    <n v="35750"/>
    <s v="Boat"/>
    <m/>
    <m/>
    <n v="2024"/>
    <s v="N/A"/>
    <s v="I (import)"/>
    <m/>
  </r>
  <r>
    <s v="Watermelons"/>
    <x v="3"/>
    <s v="No"/>
    <s v="N/A"/>
    <s v="SEEDLESS"/>
    <x v="446"/>
    <s v="IMPORTS THROUGH LOS ANGELES-LONG BEACH CALIFORNIA"/>
    <n v="368874"/>
    <s v="Boat"/>
    <m/>
    <m/>
    <n v="2024"/>
    <s v="N/A"/>
    <s v="I (import)"/>
    <m/>
  </r>
  <r>
    <s v="Watermelons"/>
    <x v="7"/>
    <s v="No"/>
    <s v="N/A"/>
    <s v="SEEDLESS"/>
    <x v="446"/>
    <s v="IMPORTS THROUGH LOS ANGELES-LONG BEACH CALIFORNIA"/>
    <n v="129215"/>
    <s v="Boat"/>
    <m/>
    <m/>
    <n v="2024"/>
    <s v="N/A"/>
    <s v="I (import)"/>
    <m/>
  </r>
  <r>
    <s v="Watermelons"/>
    <x v="1"/>
    <s v="No"/>
    <s v="N/A"/>
    <s v="SEEDLESS"/>
    <x v="446"/>
    <s v="IMPORTS THROUGH PANAMA CITY FLORIDA"/>
    <n v="377520"/>
    <s v="Boat"/>
    <m/>
    <m/>
    <n v="2024"/>
    <s v="N/A"/>
    <s v="I (import)"/>
    <m/>
  </r>
  <r>
    <s v="Watermelons"/>
    <x v="3"/>
    <s v="No"/>
    <s v="N/A"/>
    <s v="N/A"/>
    <x v="446"/>
    <s v="IMPORTS THROUGH PHILADELPHIA-CAMDEN PENNSYLVANIA-NEW JERSEY"/>
    <n v="495814"/>
    <s v="Boat"/>
    <m/>
    <m/>
    <n v="2024"/>
    <s v="N/A"/>
    <s v="I (import)"/>
    <m/>
  </r>
  <r>
    <s v="Watermelons"/>
    <x v="3"/>
    <s v="No"/>
    <s v="N/A"/>
    <s v="N/A"/>
    <x v="446"/>
    <s v="IMPORTS THROUGH PORT CANAVERAL FLORIDA"/>
    <n v="130621"/>
    <s v="Boat"/>
    <m/>
    <m/>
    <n v="2024"/>
    <s v="N/A"/>
    <s v="I (import)"/>
    <m/>
  </r>
  <r>
    <s v="Watermelons"/>
    <x v="3"/>
    <s v="No"/>
    <s v="N/A"/>
    <s v="RED FLESH SEEDLESS MINIATURE"/>
    <x v="446"/>
    <s v="IMPORTS THROUGH PORT CANAVERAL FLORIDA"/>
    <n v="357500"/>
    <s v="Boat"/>
    <m/>
    <m/>
    <n v="2024"/>
    <s v="N/A"/>
    <s v="I (import)"/>
    <m/>
  </r>
  <r>
    <s v="Watermelons"/>
    <x v="3"/>
    <s v="No"/>
    <s v="N/A"/>
    <s v="SEEDLESS"/>
    <x v="446"/>
    <s v="IMPORTS THROUGH PORT CANAVERAL FLORIDA"/>
    <n v="1608750"/>
    <s v="Boat"/>
    <m/>
    <m/>
    <n v="2024"/>
    <s v="N/A"/>
    <s v="I (import)"/>
    <m/>
  </r>
  <r>
    <s v="Watermelons"/>
    <x v="4"/>
    <s v="No"/>
    <s v="N/A"/>
    <s v="RED FLESH SEEDLESS MINIATURE"/>
    <x v="446"/>
    <s v="IMPORTS THROUGH PORT CANAVERAL FLORIDA"/>
    <n v="214500"/>
    <s v="Boat"/>
    <m/>
    <m/>
    <n v="2024"/>
    <s v="N/A"/>
    <s v="I (import)"/>
    <m/>
  </r>
  <r>
    <s v="Watermelons"/>
    <x v="4"/>
    <s v="No"/>
    <s v="N/A"/>
    <s v="SEEDLESS"/>
    <x v="446"/>
    <s v="IMPORTS THROUGH PORT CANAVERAL FLORIDA"/>
    <n v="715000"/>
    <s v="Boat"/>
    <m/>
    <m/>
    <n v="2024"/>
    <s v="N/A"/>
    <s v="I (import)"/>
    <m/>
  </r>
  <r>
    <s v="Watermelons"/>
    <x v="3"/>
    <s v="No"/>
    <s v="N/A"/>
    <s v="N/A"/>
    <x v="446"/>
    <s v="IMPORTS THROUGH SOUTH FLORIDA/TAMPA"/>
    <n v="176000"/>
    <s v="Boat"/>
    <m/>
    <m/>
    <n v="2024"/>
    <s v="N/A"/>
    <s v="I (import)"/>
    <m/>
  </r>
  <r>
    <s v="Watermelons"/>
    <x v="3"/>
    <s v="No"/>
    <s v="N/A"/>
    <s v="SEEDLESS"/>
    <x v="446"/>
    <s v="IMPORTS THROUGH SOUTH FLORIDA/TAMPA"/>
    <n v="1696207"/>
    <s v="Boat"/>
    <m/>
    <m/>
    <n v="2024"/>
    <s v="N/A"/>
    <s v="I (import)"/>
    <m/>
  </r>
  <r>
    <s v="Watermelons"/>
    <x v="7"/>
    <s v="No"/>
    <s v="N/A"/>
    <s v="SEEDLESS"/>
    <x v="446"/>
    <s v="IMPORTS THROUGH SOUTH FLORIDA/TAMPA"/>
    <n v="135373"/>
    <s v="Boat"/>
    <m/>
    <m/>
    <n v="2024"/>
    <s v="N/A"/>
    <s v="I (import)"/>
    <m/>
  </r>
  <r>
    <s v="Watermelons"/>
    <x v="3"/>
    <s v="No"/>
    <s v="N/A"/>
    <s v="SEEDLESS"/>
    <x v="446"/>
    <s v="IMPORTS THROUGH WILMINGTON DELAWARE"/>
    <n v="463914"/>
    <s v="Boat"/>
    <m/>
    <m/>
    <n v="2024"/>
    <s v="N/A"/>
    <s v="I (import)"/>
    <m/>
  </r>
  <r>
    <s v="Watermelons"/>
    <x v="3"/>
    <s v="No"/>
    <s v="N/A"/>
    <s v="SEEDLESS"/>
    <x v="446"/>
    <s v="IMPORTS THROUGH WILMINGTON NORTH CAROLINA"/>
    <n v="37400"/>
    <s v="Boat"/>
    <m/>
    <m/>
    <n v="2024"/>
    <s v="N/A"/>
    <s v="I (import)"/>
    <m/>
  </r>
  <r>
    <s v="Watermelons"/>
    <x v="1"/>
    <s v="No"/>
    <s v="N/A"/>
    <s v="N/A"/>
    <x v="446"/>
    <s v="MEXICO CROSSINGS THROUGH NOGALES ARIZONA"/>
    <n v="715671"/>
    <s v="Truck"/>
    <m/>
    <m/>
    <n v="2024"/>
    <s v="N/A"/>
    <s v="I (import)"/>
    <m/>
  </r>
  <r>
    <s v="Watermelons"/>
    <x v="1"/>
    <s v="No"/>
    <s v="N/A"/>
    <s v="RED FLESH SEEDLESS MINIATURE"/>
    <x v="446"/>
    <s v="MEXICO CROSSINGS THROUGH NOGALES ARIZONA"/>
    <n v="95284"/>
    <s v="Truck"/>
    <m/>
    <m/>
    <n v="2024"/>
    <s v="N/A"/>
    <s v="I (import)"/>
    <m/>
  </r>
  <r>
    <s v="Watermelons"/>
    <x v="1"/>
    <s v="No"/>
    <s v="N/A"/>
    <s v="SEEDLESS"/>
    <x v="446"/>
    <s v="MEXICO CROSSINGS THROUGH NOGALES ARIZONA"/>
    <n v="879120"/>
    <s v="Truck"/>
    <m/>
    <m/>
    <n v="2024"/>
    <s v="N/A"/>
    <s v="I (import)"/>
    <m/>
  </r>
  <r>
    <s v="Watermelons"/>
    <x v="1"/>
    <s v="No"/>
    <s v="N/A"/>
    <s v="N/A"/>
    <x v="446"/>
    <s v="MEXICO CROSSINGS THROUGH OTAY MESA CALIFORNIA"/>
    <n v="13572"/>
    <s v="Truck"/>
    <m/>
    <m/>
    <n v="2024"/>
    <s v="N/A"/>
    <s v="I (import)"/>
    <m/>
  </r>
  <r>
    <s v="Watermelons"/>
    <x v="1"/>
    <s v="No"/>
    <s v="N/A"/>
    <s v="SEEDLESS"/>
    <x v="446"/>
    <s v="MEXICO CROSSINGS THROUGH OTAY MESA CALIFORNIA"/>
    <n v="53645"/>
    <s v="Truck"/>
    <m/>
    <m/>
    <n v="2024"/>
    <s v="N/A"/>
    <s v="I (import)"/>
    <m/>
  </r>
  <r>
    <s v="Watermelons"/>
    <x v="1"/>
    <s v="No"/>
    <s v="N/A"/>
    <s v="N/A"/>
    <x v="446"/>
    <s v="MEXICO CROSSINGS THROUGH PHARR TEXAS"/>
    <n v="39468"/>
    <s v="Truck"/>
    <m/>
    <m/>
    <n v="2024"/>
    <s v="N/A"/>
    <s v="I (import)"/>
    <m/>
  </r>
  <r>
    <s v="Watermelons"/>
    <x v="1"/>
    <s v="No"/>
    <s v="N/A"/>
    <s v="N/A"/>
    <x v="446"/>
    <s v="MEXICO CROSSINGS THROUGH PROGRESO TEXAS"/>
    <n v="1985460"/>
    <s v="Truck"/>
    <m/>
    <m/>
    <n v="2024"/>
    <s v="N/A"/>
    <s v="I (import)"/>
    <m/>
  </r>
  <r>
    <s v="Watermelons"/>
    <x v="1"/>
    <s v="No"/>
    <s v="N/A"/>
    <s v="SEEDLESS"/>
    <x v="446"/>
    <s v="MEXICO CROSSINGS THROUGH PROGRESO TEXAS"/>
    <n v="197626"/>
    <s v="Truck"/>
    <m/>
    <m/>
    <n v="2024"/>
    <s v="N/A"/>
    <s v="I (import)"/>
    <m/>
  </r>
  <r>
    <s v="Watermelons"/>
    <x v="3"/>
    <s v="No"/>
    <s v="N/A"/>
    <s v="RED FLESH SEEDLESS MINIATURE"/>
    <x v="447"/>
    <s v="IMPORTS THROUGH LOS ANGELES-LONG BEACH CALIFORNIA"/>
    <n v="357500"/>
    <s v="Boat"/>
    <m/>
    <m/>
    <n v="2024"/>
    <s v="N/A"/>
    <s v="I (import)"/>
    <m/>
  </r>
  <r>
    <s v="Watermelons"/>
    <x v="1"/>
    <s v="No"/>
    <s v="N/A"/>
    <s v="SEEDLESS"/>
    <x v="447"/>
    <s v="IMPORTS THROUGH PANAMA CITY FLORIDA"/>
    <n v="84480"/>
    <s v="Boat"/>
    <m/>
    <m/>
    <n v="2024"/>
    <s v="N/A"/>
    <s v="I (import)"/>
    <m/>
  </r>
  <r>
    <s v="Watermelons"/>
    <x v="3"/>
    <s v="No"/>
    <s v="N/A"/>
    <s v="N/A"/>
    <x v="447"/>
    <s v="IMPORTS THROUGH PHILADELPHIA-CAMDEN PENNSYLVANIA-NEW JERSEY"/>
    <n v="241877"/>
    <s v="Boat"/>
    <m/>
    <m/>
    <n v="2024"/>
    <s v="N/A"/>
    <s v="I (import)"/>
    <m/>
  </r>
  <r>
    <s v="Watermelons"/>
    <x v="7"/>
    <s v="No"/>
    <s v="N/A"/>
    <s v="N/A"/>
    <x v="447"/>
    <s v="IMPORTS THROUGH PHILADELPHIA-CAMDEN PENNSYLVANIA-NEW JERSEY"/>
    <n v="678172"/>
    <s v="Boat"/>
    <m/>
    <m/>
    <n v="2024"/>
    <s v="N/A"/>
    <s v="I (import)"/>
    <m/>
  </r>
  <r>
    <s v="Watermelons"/>
    <x v="3"/>
    <s v="No"/>
    <s v="N/A"/>
    <s v="N/A"/>
    <x v="447"/>
    <s v="IMPORTS THROUGH PORT CANAVERAL FLORIDA"/>
    <n v="147312"/>
    <s v="Boat"/>
    <m/>
    <m/>
    <n v="2024"/>
    <s v="N/A"/>
    <s v="I (import)"/>
    <m/>
  </r>
  <r>
    <s v="Watermelons"/>
    <x v="3"/>
    <s v="No"/>
    <s v="N/A"/>
    <s v="RED FLESH SEEDLESS MINIATURE"/>
    <x v="447"/>
    <s v="IMPORTS THROUGH PORT CANAVERAL FLORIDA"/>
    <n v="500500"/>
    <s v="Boat"/>
    <m/>
    <m/>
    <n v="2024"/>
    <s v="N/A"/>
    <s v="I (import)"/>
    <m/>
  </r>
  <r>
    <s v="Watermelons"/>
    <x v="3"/>
    <s v="No"/>
    <s v="N/A"/>
    <s v="SEEDLESS"/>
    <x v="447"/>
    <s v="IMPORTS THROUGH PORT CANAVERAL FLORIDA"/>
    <n v="4281974"/>
    <s v="Boat"/>
    <m/>
    <m/>
    <n v="2024"/>
    <s v="N/A"/>
    <s v="I (import)"/>
    <m/>
  </r>
  <r>
    <s v="Watermelons"/>
    <x v="4"/>
    <s v="No"/>
    <s v="N/A"/>
    <s v="RED FLESH SEEDLESS MINIATURE"/>
    <x v="447"/>
    <s v="IMPORTS THROUGH PORT CANAVERAL FLORIDA"/>
    <n v="679250"/>
    <s v="Boat"/>
    <m/>
    <m/>
    <n v="2024"/>
    <s v="N/A"/>
    <s v="I (import)"/>
    <m/>
  </r>
  <r>
    <s v="Watermelons"/>
    <x v="4"/>
    <s v="No"/>
    <s v="N/A"/>
    <s v="SEEDLESS"/>
    <x v="447"/>
    <s v="IMPORTS THROUGH PORT CANAVERAL FLORIDA"/>
    <n v="1108250"/>
    <s v="Boat"/>
    <m/>
    <m/>
    <n v="2024"/>
    <s v="N/A"/>
    <s v="I (import)"/>
    <m/>
  </r>
  <r>
    <s v="Watermelons"/>
    <x v="0"/>
    <s v="No"/>
    <s v="N/A"/>
    <s v="N/A"/>
    <x v="447"/>
    <s v="IMPORTS THROUGH SAN JUAN PUERTO RICO"/>
    <n v="11528"/>
    <s v="Boat"/>
    <m/>
    <m/>
    <n v="2024"/>
    <s v="N/A"/>
    <s v="I (import)"/>
    <m/>
  </r>
  <r>
    <s v="Watermelons"/>
    <x v="7"/>
    <s v="No"/>
    <s v="N/A"/>
    <s v="SEEDLESS"/>
    <x v="447"/>
    <s v="IMPORTS THROUGH SOUTH FLORIDA/TAMPA"/>
    <n v="45936"/>
    <s v="Boat"/>
    <m/>
    <m/>
    <n v="2024"/>
    <s v="N/A"/>
    <s v="I (import)"/>
    <m/>
  </r>
  <r>
    <s v="Watermelons"/>
    <x v="1"/>
    <s v="No"/>
    <s v="N/A"/>
    <s v="N/A"/>
    <x v="447"/>
    <s v="MEXICO CROSSINGS THROUGH NOGALES ARIZONA"/>
    <n v="770365"/>
    <s v="Truck"/>
    <m/>
    <m/>
    <n v="2024"/>
    <s v="N/A"/>
    <s v="I (import)"/>
    <m/>
  </r>
  <r>
    <s v="Watermelons"/>
    <x v="1"/>
    <s v="Yes"/>
    <s v="N/A"/>
    <s v="RED FLESH SEEDLESS MINIATURE"/>
    <x v="447"/>
    <s v="MEXICO CROSSINGS THROUGH NOGALES ARIZONA"/>
    <n v="33660"/>
    <s v="Truck"/>
    <m/>
    <m/>
    <n v="2024"/>
    <s v="N/A"/>
    <s v="I (import)"/>
    <m/>
  </r>
  <r>
    <s v="Watermelons"/>
    <x v="1"/>
    <s v="No"/>
    <s v="N/A"/>
    <s v="RED FLESH SEEDLESS MINIATURE"/>
    <x v="447"/>
    <s v="MEXICO CROSSINGS THROUGH NOGALES ARIZONA"/>
    <n v="847176"/>
    <s v="Truck"/>
    <m/>
    <m/>
    <n v="2024"/>
    <s v="N/A"/>
    <s v="I (import)"/>
    <m/>
  </r>
  <r>
    <s v="Watermelons"/>
    <x v="1"/>
    <s v="Yes"/>
    <s v="N/A"/>
    <s v="SEEDLESS"/>
    <x v="447"/>
    <s v="MEXICO CROSSINGS THROUGH NOGALES ARIZONA"/>
    <n v="70576"/>
    <s v="Truck"/>
    <m/>
    <m/>
    <n v="2024"/>
    <s v="N/A"/>
    <s v="I (import)"/>
    <m/>
  </r>
  <r>
    <s v="Watermelons"/>
    <x v="1"/>
    <s v="No"/>
    <s v="N/A"/>
    <s v="SEEDLESS"/>
    <x v="447"/>
    <s v="MEXICO CROSSINGS THROUGH NOGALES ARIZONA"/>
    <n v="1410622"/>
    <s v="Truck"/>
    <m/>
    <m/>
    <n v="2024"/>
    <s v="N/A"/>
    <s v="I (import)"/>
    <m/>
  </r>
  <r>
    <s v="Watermelons"/>
    <x v="1"/>
    <s v="No"/>
    <s v="N/A"/>
    <s v="N/A"/>
    <x v="447"/>
    <s v="MEXICO CROSSINGS THROUGH OTAY MESA CALIFORNIA"/>
    <n v="17039"/>
    <s v="Truck"/>
    <m/>
    <m/>
    <n v="2024"/>
    <s v="N/A"/>
    <s v="I (import)"/>
    <m/>
  </r>
  <r>
    <s v="Watermelons"/>
    <x v="1"/>
    <s v="No"/>
    <s v="N/A"/>
    <s v="SEEDLESS"/>
    <x v="447"/>
    <s v="MEXICO CROSSINGS THROUGH OTAY MESA CALIFORNIA"/>
    <n v="21120"/>
    <s v="Truck"/>
    <m/>
    <m/>
    <n v="2024"/>
    <s v="N/A"/>
    <s v="I (import)"/>
    <m/>
  </r>
  <r>
    <s v="Watermelons"/>
    <x v="1"/>
    <s v="No"/>
    <s v="N/A"/>
    <s v="N/A"/>
    <x v="447"/>
    <s v="MEXICO CROSSINGS THROUGH PROGRESO TEXAS"/>
    <n v="722110"/>
    <s v="Truck"/>
    <m/>
    <m/>
    <n v="2024"/>
    <s v="N/A"/>
    <s v="I (import)"/>
    <m/>
  </r>
  <r>
    <s v="Watermelons"/>
    <x v="1"/>
    <s v="No"/>
    <s v="N/A"/>
    <s v="SEEDLESS"/>
    <x v="447"/>
    <s v="MEXICO CROSSINGS THROUGH PROGRESO TEXAS"/>
    <n v="1019150"/>
    <s v="Truck"/>
    <m/>
    <m/>
    <n v="2024"/>
    <s v="N/A"/>
    <s v="I (import)"/>
    <m/>
  </r>
  <r>
    <s v="Watermelons"/>
    <x v="1"/>
    <s v="No"/>
    <s v="N/A"/>
    <s v="N/A"/>
    <x v="448"/>
    <s v="MEXICO CROSSINGS THROUGH NOGALES ARIZONA"/>
    <n v="520164"/>
    <s v="Truck"/>
    <m/>
    <m/>
    <n v="2024"/>
    <s v="N/A"/>
    <s v="I (import)"/>
    <m/>
  </r>
  <r>
    <s v="Watermelons"/>
    <x v="1"/>
    <s v="No"/>
    <s v="N/A"/>
    <s v="RED FLESH SEEDLESS MINIATURE"/>
    <x v="448"/>
    <s v="MEXICO CROSSINGS THROUGH NOGALES ARIZONA"/>
    <n v="303017"/>
    <s v="Truck"/>
    <m/>
    <m/>
    <n v="2024"/>
    <s v="N/A"/>
    <s v="I (import)"/>
    <m/>
  </r>
  <r>
    <s v="Watermelons"/>
    <x v="1"/>
    <s v="Yes"/>
    <s v="N/A"/>
    <s v="SEEDLESS"/>
    <x v="448"/>
    <s v="MEXICO CROSSINGS THROUGH NOGALES ARIZONA"/>
    <n v="92202"/>
    <s v="Truck"/>
    <m/>
    <m/>
    <n v="2024"/>
    <s v="N/A"/>
    <s v="I (import)"/>
    <m/>
  </r>
  <r>
    <s v="Watermelons"/>
    <x v="1"/>
    <s v="No"/>
    <s v="N/A"/>
    <s v="SEEDLESS"/>
    <x v="448"/>
    <s v="MEXICO CROSSINGS THROUGH NOGALES ARIZONA"/>
    <n v="840825"/>
    <s v="Truck"/>
    <m/>
    <m/>
    <n v="2024"/>
    <s v="N/A"/>
    <s v="I (import)"/>
    <m/>
  </r>
  <r>
    <s v="Watermelons"/>
    <x v="1"/>
    <s v="No"/>
    <s v="N/A"/>
    <s v="N/A"/>
    <x v="448"/>
    <s v="MEXICO CROSSINGS THROUGH OTAY MESA CALIFORNIA"/>
    <n v="110147"/>
    <s v="Truck"/>
    <m/>
    <m/>
    <n v="2024"/>
    <s v="N/A"/>
    <s v="I (import)"/>
    <m/>
  </r>
  <r>
    <s v="Watermelons"/>
    <x v="3"/>
    <s v="No"/>
    <s v="N/A"/>
    <s v="RED FLESH SEEDLESS MINIATURE"/>
    <x v="448"/>
    <s v="MEXICO CROSSINGS THROUGH PHARR TEXAS"/>
    <n v="47135"/>
    <s v="Truck"/>
    <m/>
    <m/>
    <n v="2024"/>
    <s v="N/A"/>
    <s v="I (import)"/>
    <m/>
  </r>
  <r>
    <s v="Watermelons"/>
    <x v="1"/>
    <s v="No"/>
    <s v="N/A"/>
    <s v="N/A"/>
    <x v="448"/>
    <s v="MEXICO CROSSINGS THROUGH PHARR TEXAS"/>
    <n v="711132"/>
    <s v="Truck"/>
    <m/>
    <m/>
    <n v="2024"/>
    <s v="N/A"/>
    <s v="I (import)"/>
    <m/>
  </r>
  <r>
    <s v="Watermelons"/>
    <x v="1"/>
    <s v="No"/>
    <s v="N/A"/>
    <s v="SEEDLESS"/>
    <x v="448"/>
    <s v="MEXICO CROSSINGS THROUGH PHARR TEXAS"/>
    <n v="216326"/>
    <s v="Truck"/>
    <m/>
    <m/>
    <n v="2024"/>
    <s v="N/A"/>
    <s v="I (import)"/>
    <m/>
  </r>
  <r>
    <s v="Watermelons"/>
    <x v="1"/>
    <s v="No"/>
    <s v="N/A"/>
    <s v="N/A"/>
    <x v="448"/>
    <s v="MEXICO CROSSINGS THROUGH PROGRESO TEXAS"/>
    <n v="3073367"/>
    <s v="Truck"/>
    <m/>
    <m/>
    <n v="2024"/>
    <s v="N/A"/>
    <s v="I (import)"/>
    <m/>
  </r>
  <r>
    <s v="Watermelons"/>
    <x v="1"/>
    <s v="No"/>
    <s v="N/A"/>
    <s v="SEEDLESS"/>
    <x v="448"/>
    <s v="MEXICO CROSSINGS THROUGH PROGRESO TEXAS"/>
    <n v="153230"/>
    <s v="Truck"/>
    <m/>
    <m/>
    <n v="2024"/>
    <s v="N/A"/>
    <s v="I (import)"/>
    <m/>
  </r>
  <r>
    <s v="Watermelons"/>
    <x v="4"/>
    <s v="No"/>
    <s v="N/A"/>
    <s v="RED FLESH SEEDLESS MINIATURE"/>
    <x v="448"/>
    <s v="IMPORTS THROUGH FREEPORT TEXAS"/>
    <n v="357500"/>
    <s v="Boat"/>
    <m/>
    <m/>
    <n v="2024"/>
    <s v="N/A"/>
    <s v="I (import)"/>
    <m/>
  </r>
  <r>
    <s v="Watermelons"/>
    <x v="3"/>
    <s v="No"/>
    <s v="N/A"/>
    <s v="RED FLESH SEEDLESS MINIATURE"/>
    <x v="448"/>
    <s v="IMPORTS THROUGH LOS ANGELES-LONG BEACH CALIFORNIA"/>
    <n v="43540"/>
    <s v="Boat"/>
    <m/>
    <m/>
    <n v="2024"/>
    <s v="N/A"/>
    <s v="I (import)"/>
    <m/>
  </r>
  <r>
    <s v="Watermelons"/>
    <x v="3"/>
    <s v="No"/>
    <s v="N/A"/>
    <s v="SEEDLESS"/>
    <x v="448"/>
    <s v="IMPORTS THROUGH LOS ANGELES-LONG BEACH CALIFORNIA"/>
    <n v="249480"/>
    <s v="Boat"/>
    <m/>
    <m/>
    <n v="2024"/>
    <s v="N/A"/>
    <s v="I (import)"/>
    <m/>
  </r>
  <r>
    <s v="Watermelons"/>
    <x v="1"/>
    <s v="No"/>
    <s v="N/A"/>
    <s v="SEEDLESS"/>
    <x v="448"/>
    <s v="IMPORTS THROUGH PANAMA CITY FLORIDA"/>
    <n v="124080"/>
    <s v="Boat"/>
    <m/>
    <m/>
    <n v="2024"/>
    <s v="N/A"/>
    <s v="I (import)"/>
    <m/>
  </r>
  <r>
    <s v="Watermelons"/>
    <x v="5"/>
    <s v="No"/>
    <s v="N/A"/>
    <s v="N/A"/>
    <x v="448"/>
    <s v="IMPORTS THROUGH PHILADELPHIA-CAMDEN PENNSYLVANIA-NEW JERSEY"/>
    <n v="98208"/>
    <s v="Boat"/>
    <m/>
    <m/>
    <n v="2024"/>
    <s v="N/A"/>
    <s v="I (import)"/>
    <m/>
  </r>
  <r>
    <s v="Watermelons"/>
    <x v="3"/>
    <s v="No"/>
    <s v="N/A"/>
    <s v="RED FLESH SEEDLESS MINIATURE"/>
    <x v="448"/>
    <s v="IMPORTS THROUGH PHILADELPHIA-CAMDEN PENNSYLVANIA-NEW JERSEY"/>
    <n v="536250"/>
    <s v="Boat"/>
    <m/>
    <m/>
    <n v="2024"/>
    <s v="N/A"/>
    <s v="I (import)"/>
    <m/>
  </r>
  <r>
    <s v="Watermelons"/>
    <x v="3"/>
    <s v="No"/>
    <s v="N/A"/>
    <s v="SEEDLESS"/>
    <x v="448"/>
    <s v="IMPORTS THROUGH PHILADELPHIA-CAMDEN PENNSYLVANIA-NEW JERSEY"/>
    <n v="829382"/>
    <s v="Boat"/>
    <m/>
    <m/>
    <n v="2024"/>
    <s v="N/A"/>
    <s v="I (import)"/>
    <m/>
  </r>
  <r>
    <s v="Watermelons"/>
    <x v="3"/>
    <s v="No"/>
    <s v="N/A"/>
    <s v="N/A"/>
    <x v="448"/>
    <s v="IMPORTS THROUGH PORT CANAVERAL FLORIDA"/>
    <n v="613569"/>
    <s v="Boat"/>
    <m/>
    <m/>
    <n v="2024"/>
    <s v="N/A"/>
    <s v="I (import)"/>
    <m/>
  </r>
  <r>
    <s v="Watermelons"/>
    <x v="3"/>
    <s v="No"/>
    <s v="N/A"/>
    <s v="SEEDLESS"/>
    <x v="448"/>
    <s v="IMPORTS THROUGH PORT CANAVERAL FLORIDA"/>
    <n v="810128"/>
    <s v="Boat"/>
    <m/>
    <m/>
    <n v="2024"/>
    <s v="N/A"/>
    <s v="I (import)"/>
    <m/>
  </r>
  <r>
    <s v="Watermelons"/>
    <x v="0"/>
    <s v="No"/>
    <s v="N/A"/>
    <s v="N/A"/>
    <x v="448"/>
    <s v="IMPORTS THROUGH SAN JUAN PUERTO RICO"/>
    <n v="13724"/>
    <s v="Boat"/>
    <m/>
    <m/>
    <n v="2024"/>
    <s v="N/A"/>
    <s v="I (import)"/>
    <m/>
  </r>
  <r>
    <s v="Watermelons"/>
    <x v="4"/>
    <s v="No"/>
    <s v="N/A"/>
    <s v="N/A"/>
    <x v="448"/>
    <s v="IMPORTS THROUGH SOUTH FLORIDA/TAMPA"/>
    <n v="15646"/>
    <s v="Boat"/>
    <m/>
    <m/>
    <n v="2024"/>
    <s v="N/A"/>
    <s v="I (import)"/>
    <m/>
  </r>
  <r>
    <s v="Watermelons"/>
    <x v="4"/>
    <s v="No"/>
    <s v="N/A"/>
    <s v="SEEDLESS"/>
    <x v="448"/>
    <s v="IMPORTS THROUGH SOUTH FLORIDA/TAMPA"/>
    <n v="113689"/>
    <s v="Boat"/>
    <m/>
    <m/>
    <n v="2024"/>
    <s v="N/A"/>
    <s v="I (import)"/>
    <m/>
  </r>
  <r>
    <s v="Watermelons"/>
    <x v="7"/>
    <s v="No"/>
    <s v="N/A"/>
    <s v="SEEDLESS"/>
    <x v="448"/>
    <s v="IMPORTS THROUGH SOUTH FLORIDA/TAMPA"/>
    <n v="395967"/>
    <s v="Boat"/>
    <m/>
    <m/>
    <n v="2024"/>
    <s v="N/A"/>
    <s v="I (import)"/>
    <m/>
  </r>
  <r>
    <s v="Watermelons"/>
    <x v="3"/>
    <s v="No"/>
    <s v="N/A"/>
    <s v="SEEDLESS"/>
    <x v="448"/>
    <s v="IMPORTS THROUGH WILMINGTON DELAWARE"/>
    <n v="42174"/>
    <s v="Boat"/>
    <m/>
    <m/>
    <n v="2024"/>
    <s v="N/A"/>
    <s v="I (import)"/>
    <m/>
  </r>
  <r>
    <s v="Watermelons"/>
    <x v="3"/>
    <s v="No"/>
    <s v="N/A"/>
    <s v="SEEDLESS"/>
    <x v="448"/>
    <s v="IMPORTS THROUGH WILMINGTON NORTH CAROLINA"/>
    <n v="147550"/>
    <s v="Boat"/>
    <m/>
    <m/>
    <n v="2024"/>
    <s v="N/A"/>
    <s v="I (import)"/>
    <m/>
  </r>
  <r>
    <s v="Watermelons"/>
    <x v="3"/>
    <s v="No"/>
    <s v="N/A"/>
    <s v="SEEDLESS"/>
    <x v="449"/>
    <s v="IMPORTS THROUGH FREEPORT TEXAS"/>
    <n v="345446"/>
    <s v="Boat"/>
    <m/>
    <m/>
    <n v="2024"/>
    <s v="N/A"/>
    <s v="I (import)"/>
    <m/>
  </r>
  <r>
    <s v="Watermelons"/>
    <x v="3"/>
    <s v="No"/>
    <s v="N/A"/>
    <s v="SEEDLESS"/>
    <x v="449"/>
    <s v="IMPORTS THROUGH PHILADELPHIA-CAMDEN PENNSYLVANIA-NEW JERSEY"/>
    <n v="37066"/>
    <s v="Boat"/>
    <m/>
    <m/>
    <n v="2024"/>
    <s v="N/A"/>
    <s v="I (import)"/>
    <m/>
  </r>
  <r>
    <s v="Watermelons"/>
    <x v="3"/>
    <s v="No"/>
    <s v="N/A"/>
    <s v="SEEDLESS"/>
    <x v="449"/>
    <s v="IMPORTS THROUGH PORT CANAVERAL FLORIDA"/>
    <n v="1215324"/>
    <s v="Boat"/>
    <m/>
    <m/>
    <n v="2024"/>
    <s v="N/A"/>
    <s v="I (import)"/>
    <m/>
  </r>
  <r>
    <s v="Watermelons"/>
    <x v="0"/>
    <s v="No"/>
    <s v="N/A"/>
    <s v="N/A"/>
    <x v="449"/>
    <s v="IMPORTS THROUGH SAN JUAN PUERTO RICO"/>
    <n v="63776"/>
    <s v="Boat"/>
    <m/>
    <m/>
    <n v="2024"/>
    <s v="N/A"/>
    <s v="I (import)"/>
    <m/>
  </r>
  <r>
    <s v="Watermelons"/>
    <x v="3"/>
    <s v="No"/>
    <s v="N/A"/>
    <s v="SEEDLESS"/>
    <x v="449"/>
    <s v="IMPORTS THROUGH SOUTH FLORIDA/TAMPA"/>
    <n v="298716"/>
    <s v="Boat"/>
    <m/>
    <m/>
    <n v="2024"/>
    <s v="N/A"/>
    <s v="I (import)"/>
    <m/>
  </r>
  <r>
    <s v="Watermelons"/>
    <x v="4"/>
    <s v="No"/>
    <s v="N/A"/>
    <s v="N/A"/>
    <x v="449"/>
    <s v="IMPORTS THROUGH SOUTH FLORIDA/TAMPA"/>
    <n v="43170"/>
    <s v="Boat"/>
    <m/>
    <m/>
    <n v="2024"/>
    <s v="N/A"/>
    <s v="I (import)"/>
    <m/>
  </r>
  <r>
    <s v="Watermelons"/>
    <x v="0"/>
    <s v="No"/>
    <s v="N/A"/>
    <s v="N/A"/>
    <x v="449"/>
    <s v="IMPORTS THROUGH MIAMI AIRPORT FLORIDA"/>
    <n v="99"/>
    <s v="Air"/>
    <m/>
    <m/>
    <n v="2024"/>
    <s v="N/A"/>
    <s v="I (import)"/>
    <m/>
  </r>
  <r>
    <s v="Watermelons"/>
    <x v="1"/>
    <s v="No"/>
    <s v="N/A"/>
    <s v="N/A"/>
    <x v="449"/>
    <s v="MEXICO CROSSINGS THROUGH NOGALES ARIZONA"/>
    <n v="789765"/>
    <s v="Truck"/>
    <m/>
    <m/>
    <n v="2024"/>
    <s v="N/A"/>
    <s v="I (import)"/>
    <m/>
  </r>
  <r>
    <s v="Watermelons"/>
    <x v="1"/>
    <s v="Yes"/>
    <s v="N/A"/>
    <s v="RED FLESH SEEDLESS MINIATURE"/>
    <x v="449"/>
    <s v="MEXICO CROSSINGS THROUGH NOGALES ARIZONA"/>
    <n v="22440"/>
    <s v="Truck"/>
    <m/>
    <m/>
    <n v="2024"/>
    <s v="N/A"/>
    <s v="I (import)"/>
    <m/>
  </r>
  <r>
    <s v="Watermelons"/>
    <x v="1"/>
    <s v="No"/>
    <s v="N/A"/>
    <s v="RED FLESH SEEDLESS MINIATURE"/>
    <x v="449"/>
    <s v="MEXICO CROSSINGS THROUGH NOGALES ARIZONA"/>
    <n v="560251"/>
    <s v="Truck"/>
    <m/>
    <m/>
    <n v="2024"/>
    <s v="N/A"/>
    <s v="I (import)"/>
    <m/>
  </r>
  <r>
    <s v="Watermelons"/>
    <x v="1"/>
    <s v="Yes"/>
    <s v="N/A"/>
    <s v="SEEDLESS"/>
    <x v="449"/>
    <s v="MEXICO CROSSINGS THROUGH NOGALES ARIZONA"/>
    <n v="34936"/>
    <s v="Truck"/>
    <m/>
    <m/>
    <n v="2024"/>
    <s v="N/A"/>
    <s v="I (import)"/>
    <m/>
  </r>
  <r>
    <s v="Watermelons"/>
    <x v="1"/>
    <s v="No"/>
    <s v="N/A"/>
    <s v="SEEDLESS"/>
    <x v="449"/>
    <s v="MEXICO CROSSINGS THROUGH NOGALES ARIZONA"/>
    <n v="1260871"/>
    <s v="Truck"/>
    <m/>
    <m/>
    <n v="2024"/>
    <s v="N/A"/>
    <s v="I (import)"/>
    <m/>
  </r>
  <r>
    <s v="Watermelons"/>
    <x v="1"/>
    <s v="No"/>
    <s v="N/A"/>
    <s v="N/A"/>
    <x v="449"/>
    <s v="MEXICO CROSSINGS THROUGH OTAY MESA CALIFORNIA"/>
    <n v="90530"/>
    <s v="Truck"/>
    <m/>
    <m/>
    <n v="2024"/>
    <s v="N/A"/>
    <s v="I (import)"/>
    <m/>
  </r>
  <r>
    <s v="Watermelons"/>
    <x v="1"/>
    <s v="Yes"/>
    <s v="N/A"/>
    <s v="SEEDLESS"/>
    <x v="449"/>
    <s v="MEXICO CROSSINGS THROUGH OTAY MESA CALIFORNIA"/>
    <n v="17468"/>
    <s v="Truck"/>
    <m/>
    <m/>
    <n v="2024"/>
    <s v="N/A"/>
    <s v="I (import)"/>
    <m/>
  </r>
  <r>
    <s v="Watermelons"/>
    <x v="1"/>
    <s v="No"/>
    <s v="N/A"/>
    <s v="SEEDLESS"/>
    <x v="449"/>
    <s v="MEXICO CROSSINGS THROUGH OTAY MESA CALIFORNIA"/>
    <n v="11827"/>
    <s v="Truck"/>
    <m/>
    <m/>
    <n v="2024"/>
    <s v="N/A"/>
    <s v="I (import)"/>
    <m/>
  </r>
  <r>
    <s v="Watermelons"/>
    <x v="3"/>
    <s v="No"/>
    <s v="N/A"/>
    <s v="RED FLESH SEEDLESS MINIATURE"/>
    <x v="449"/>
    <s v="MEXICO CROSSINGS THROUGH PHARR TEXAS"/>
    <n v="47135"/>
    <s v="Truck"/>
    <m/>
    <m/>
    <n v="2024"/>
    <s v="N/A"/>
    <s v="I (import)"/>
    <m/>
  </r>
  <r>
    <s v="Watermelons"/>
    <x v="1"/>
    <s v="No"/>
    <s v="N/A"/>
    <s v="SEEDLESS"/>
    <x v="449"/>
    <s v="MEXICO CROSSINGS THROUGH PHARR TEXAS"/>
    <n v="745228"/>
    <s v="Truck"/>
    <m/>
    <m/>
    <n v="2024"/>
    <s v="N/A"/>
    <s v="I (import)"/>
    <m/>
  </r>
  <r>
    <s v="Watermelons"/>
    <x v="1"/>
    <s v="No"/>
    <s v="N/A"/>
    <s v="N/A"/>
    <x v="449"/>
    <s v="MEXICO CROSSINGS THROUGH PROGRESO TEXAS"/>
    <n v="777370"/>
    <s v="Truck"/>
    <m/>
    <m/>
    <n v="2024"/>
    <s v="N/A"/>
    <s v="I (import)"/>
    <m/>
  </r>
  <r>
    <s v="Watermelons"/>
    <x v="1"/>
    <s v="No"/>
    <s v="N/A"/>
    <s v="SEEDLESS"/>
    <x v="449"/>
    <s v="MEXICO CROSSINGS THROUGH PROGRESO TEXAS"/>
    <n v="469414"/>
    <s v="Truck"/>
    <m/>
    <m/>
    <n v="2024"/>
    <s v="N/A"/>
    <s v="I (import)"/>
    <m/>
  </r>
  <r>
    <s v="Watermelons"/>
    <x v="1"/>
    <s v="No"/>
    <s v="N/A"/>
    <s v="RED FLESH SEEDLESS MINIATURE"/>
    <x v="450"/>
    <s v="MEXICO CROSSINGS THROUGH NOGALES ARIZONA"/>
    <n v="111197"/>
    <s v="Truck"/>
    <m/>
    <m/>
    <n v="2024"/>
    <s v="N/A"/>
    <s v="I (import)"/>
    <m/>
  </r>
  <r>
    <s v="Watermelons"/>
    <x v="1"/>
    <s v="No"/>
    <s v="N/A"/>
    <s v="RED FLESH SEEDLESS TYPE"/>
    <x v="450"/>
    <s v="MEXICO CROSSINGS THROUGH NOGALES ARIZONA"/>
    <n v="42108"/>
    <s v="Truck"/>
    <m/>
    <m/>
    <n v="2024"/>
    <s v="N/A"/>
    <s v="I (import)"/>
    <m/>
  </r>
  <r>
    <s v="Watermelons"/>
    <x v="3"/>
    <s v="No"/>
    <s v="N/A"/>
    <s v="SEEDLESS"/>
    <x v="451"/>
    <s v="IMPORTS THROUGH HOUSTON TEXAS"/>
    <n v="126522"/>
    <s v="Boat"/>
    <m/>
    <m/>
    <n v="2024"/>
    <s v="N/A"/>
    <s v="I (import)"/>
    <m/>
  </r>
  <r>
    <s v="Watermelons"/>
    <x v="3"/>
    <s v="No"/>
    <s v="N/A"/>
    <s v="SEEDLESS"/>
    <x v="451"/>
    <s v="IMPORTS THROUGH LOS ANGELES-LONG BEACH CALIFORNIA"/>
    <n v="424948"/>
    <s v="Boat"/>
    <m/>
    <m/>
    <n v="2024"/>
    <s v="N/A"/>
    <s v="I (import)"/>
    <m/>
  </r>
  <r>
    <s v="Watermelons"/>
    <x v="3"/>
    <s v="No"/>
    <s v="N/A"/>
    <s v="SEEDLESS"/>
    <x v="451"/>
    <s v="IMPORTS THROUGH PHILADELPHIA-CAMDEN PENNSYLVANIA-NEW JERSEY"/>
    <n v="73656"/>
    <s v="Boat"/>
    <m/>
    <m/>
    <n v="2024"/>
    <s v="N/A"/>
    <s v="I (import)"/>
    <m/>
  </r>
  <r>
    <s v="Watermelons"/>
    <x v="0"/>
    <s v="No"/>
    <s v="N/A"/>
    <s v="N/A"/>
    <x v="451"/>
    <s v="IMPORTS THROUGH SAN JUAN PUERTO RICO"/>
    <n v="13279"/>
    <s v="Boat"/>
    <m/>
    <m/>
    <n v="2024"/>
    <s v="N/A"/>
    <s v="I (import)"/>
    <m/>
  </r>
  <r>
    <s v="Watermelons"/>
    <x v="3"/>
    <s v="No"/>
    <s v="N/A"/>
    <s v="N/A"/>
    <x v="451"/>
    <s v="IMPORTS THROUGH SOUTH FLORIDA/TAMPA"/>
    <n v="84436"/>
    <s v="Boat"/>
    <m/>
    <m/>
    <n v="2024"/>
    <s v="N/A"/>
    <s v="I (import)"/>
    <m/>
  </r>
  <r>
    <s v="Watermelons"/>
    <x v="7"/>
    <s v="No"/>
    <s v="N/A"/>
    <s v="SEEDLESS"/>
    <x v="451"/>
    <s v="IMPORTS THROUGH SOUTH FLORIDA/TAMPA"/>
    <n v="176092"/>
    <s v="Boat"/>
    <m/>
    <m/>
    <n v="2024"/>
    <s v="N/A"/>
    <s v="I (import)"/>
    <m/>
  </r>
  <r>
    <s v="Watermelons"/>
    <x v="1"/>
    <s v="No"/>
    <s v="N/A"/>
    <s v="N/A"/>
    <x v="451"/>
    <s v="MEXICO CROSSINGS THROUGH NOGALES ARIZONA"/>
    <n v="386833"/>
    <s v="Truck"/>
    <m/>
    <m/>
    <n v="2024"/>
    <s v="N/A"/>
    <s v="I (import)"/>
    <m/>
  </r>
  <r>
    <s v="Watermelons"/>
    <x v="1"/>
    <s v="No"/>
    <s v="N/A"/>
    <s v="RED FLESH SEEDLESS MINIATURE"/>
    <x v="451"/>
    <s v="MEXICO CROSSINGS THROUGH NOGALES ARIZONA"/>
    <n v="500892"/>
    <s v="Truck"/>
    <m/>
    <m/>
    <n v="2024"/>
    <s v="N/A"/>
    <s v="I (import)"/>
    <m/>
  </r>
  <r>
    <s v="Watermelons"/>
    <x v="1"/>
    <s v="Yes"/>
    <s v="N/A"/>
    <s v="SEEDLESS"/>
    <x v="451"/>
    <s v="MEXICO CROSSINGS THROUGH NOGALES ARIZONA"/>
    <n v="40174"/>
    <s v="Truck"/>
    <m/>
    <m/>
    <n v="2024"/>
    <s v="N/A"/>
    <s v="I (import)"/>
    <m/>
  </r>
  <r>
    <s v="Watermelons"/>
    <x v="1"/>
    <s v="No"/>
    <s v="N/A"/>
    <s v="SEEDLESS"/>
    <x v="451"/>
    <s v="MEXICO CROSSINGS THROUGH NOGALES ARIZONA"/>
    <n v="896064"/>
    <s v="Truck"/>
    <m/>
    <m/>
    <n v="2024"/>
    <s v="N/A"/>
    <s v="I (import)"/>
    <m/>
  </r>
  <r>
    <s v="Watermelons"/>
    <x v="1"/>
    <s v="No"/>
    <s v="N/A"/>
    <s v="N/A"/>
    <x v="451"/>
    <s v="MEXICO CROSSINGS THROUGH OTAY MESA CALIFORNIA"/>
    <n v="24385"/>
    <s v="Truck"/>
    <m/>
    <m/>
    <n v="2024"/>
    <s v="N/A"/>
    <s v="I (import)"/>
    <m/>
  </r>
  <r>
    <s v="Watermelons"/>
    <x v="3"/>
    <s v="No"/>
    <s v="N/A"/>
    <s v="RED FLESH SEEDLESS MINIATURE"/>
    <x v="451"/>
    <s v="MEXICO CROSSINGS THROUGH PHARR TEXAS"/>
    <n v="47135"/>
    <s v="Truck"/>
    <m/>
    <m/>
    <n v="2024"/>
    <s v="N/A"/>
    <s v="I (import)"/>
    <m/>
  </r>
  <r>
    <s v="Watermelons"/>
    <x v="1"/>
    <s v="No"/>
    <s v="N/A"/>
    <s v="N/A"/>
    <x v="451"/>
    <s v="MEXICO CROSSINGS THROUGH PHARR TEXAS"/>
    <n v="77440"/>
    <s v="Truck"/>
    <m/>
    <m/>
    <n v="2024"/>
    <s v="N/A"/>
    <s v="I (import)"/>
    <m/>
  </r>
  <r>
    <s v="Watermelons"/>
    <x v="1"/>
    <s v="No"/>
    <s v="N/A"/>
    <s v="SEEDLESS"/>
    <x v="451"/>
    <s v="MEXICO CROSSINGS THROUGH PHARR TEXAS"/>
    <n v="134482"/>
    <s v="Truck"/>
    <m/>
    <m/>
    <n v="2024"/>
    <s v="N/A"/>
    <s v="I (import)"/>
    <m/>
  </r>
  <r>
    <s v="Watermelons"/>
    <x v="1"/>
    <s v="No"/>
    <s v="N/A"/>
    <s v="N/A"/>
    <x v="451"/>
    <s v="MEXICO CROSSINGS THROUGH PROGRESO TEXAS"/>
    <n v="608276"/>
    <s v="Truck"/>
    <m/>
    <m/>
    <n v="2024"/>
    <s v="N/A"/>
    <s v="I (import)"/>
    <m/>
  </r>
  <r>
    <s v="Watermelons"/>
    <x v="3"/>
    <s v="No"/>
    <s v="N/A"/>
    <s v="N/A"/>
    <x v="452"/>
    <s v="IMPORTS THROUGH PHILADELPHIA-CAMDEN PENNSYLVANIA-NEW JERSEY"/>
    <n v="557911"/>
    <s v="Boat"/>
    <m/>
    <m/>
    <n v="2024"/>
    <s v="N/A"/>
    <s v="I (import)"/>
    <m/>
  </r>
  <r>
    <s v="Watermelons"/>
    <x v="1"/>
    <s v="No"/>
    <s v="N/A"/>
    <s v="N/A"/>
    <x v="452"/>
    <s v="MEXICO CROSSINGS THROUGH NOGALES ARIZONA"/>
    <n v="1429606"/>
    <s v="Truck"/>
    <m/>
    <m/>
    <n v="2024"/>
    <s v="N/A"/>
    <s v="I (import)"/>
    <m/>
  </r>
  <r>
    <s v="Watermelons"/>
    <x v="7"/>
    <s v="No"/>
    <s v="N/A"/>
    <s v="N/A"/>
    <x v="452"/>
    <s v="IMPORTS THROUGH PHILADELPHIA-CAMDEN PENNSYLVANIA-NEW JERSEY"/>
    <n v="330389"/>
    <s v="Boat"/>
    <m/>
    <m/>
    <n v="2024"/>
    <s v="N/A"/>
    <s v="I (import)"/>
    <m/>
  </r>
  <r>
    <s v="Watermelons"/>
    <x v="1"/>
    <s v="Yes"/>
    <s v="N/A"/>
    <s v="RED FLESH SEEDLESS MINIATURE"/>
    <x v="452"/>
    <s v="MEXICO CROSSINGS THROUGH NOGALES ARIZONA"/>
    <n v="24310"/>
    <s v="Truck"/>
    <m/>
    <m/>
    <n v="2024"/>
    <s v="N/A"/>
    <s v="I (import)"/>
    <m/>
  </r>
  <r>
    <s v="Watermelons"/>
    <x v="3"/>
    <s v="No"/>
    <s v="N/A"/>
    <s v="N/A"/>
    <x v="452"/>
    <s v="IMPORTS THROUGH PORT CANAVERAL FLORIDA"/>
    <n v="446096"/>
    <s v="Boat"/>
    <m/>
    <m/>
    <n v="2024"/>
    <s v="N/A"/>
    <s v="I (import)"/>
    <m/>
  </r>
  <r>
    <s v="Watermelons"/>
    <x v="1"/>
    <s v="No"/>
    <s v="N/A"/>
    <s v="RED FLESH SEEDLESS MINIATURE"/>
    <x v="452"/>
    <s v="MEXICO CROSSINGS THROUGH NOGALES ARIZONA"/>
    <n v="1332388"/>
    <s v="Truck"/>
    <m/>
    <m/>
    <n v="2024"/>
    <s v="N/A"/>
    <s v="I (import)"/>
    <m/>
  </r>
  <r>
    <s v="Watermelons"/>
    <x v="0"/>
    <s v="No"/>
    <s v="N/A"/>
    <s v="N/A"/>
    <x v="452"/>
    <s v="IMPORTS THROUGH SAN JUAN PUERTO RICO"/>
    <n v="35132"/>
    <s v="Boat"/>
    <m/>
    <m/>
    <n v="2024"/>
    <s v="N/A"/>
    <s v="I (import)"/>
    <m/>
  </r>
  <r>
    <s v="Watermelons"/>
    <x v="1"/>
    <s v="Yes"/>
    <s v="N/A"/>
    <s v="SEEDLESS"/>
    <x v="452"/>
    <s v="MEXICO CROSSINGS THROUGH NOGALES ARIZONA"/>
    <n v="103290"/>
    <s v="Truck"/>
    <m/>
    <m/>
    <n v="2024"/>
    <s v="N/A"/>
    <s v="I (import)"/>
    <m/>
  </r>
  <r>
    <s v="Watermelons"/>
    <x v="3"/>
    <s v="No"/>
    <s v="N/A"/>
    <s v="N/A"/>
    <x v="452"/>
    <s v="IMPORTS THROUGH SOUTH FLORIDA/TAMPA"/>
    <n v="899052"/>
    <s v="Boat"/>
    <m/>
    <m/>
    <n v="2024"/>
    <s v="N/A"/>
    <s v="I (import)"/>
    <m/>
  </r>
  <r>
    <s v="Watermelons"/>
    <x v="1"/>
    <s v="No"/>
    <s v="N/A"/>
    <s v="SEEDLESS"/>
    <x v="452"/>
    <s v="MEXICO CROSSINGS THROUGH NOGALES ARIZONA"/>
    <n v="1662954"/>
    <s v="Truck"/>
    <m/>
    <m/>
    <n v="2024"/>
    <s v="N/A"/>
    <s v="I (import)"/>
    <m/>
  </r>
  <r>
    <s v="Watermelons"/>
    <x v="3"/>
    <s v="No"/>
    <s v="N/A"/>
    <s v="SEEDLESS"/>
    <x v="452"/>
    <s v="IMPORTS THROUGH SOUTH FLORIDA/TAMPA"/>
    <n v="1585082"/>
    <s v="Boat"/>
    <m/>
    <m/>
    <n v="2024"/>
    <s v="N/A"/>
    <s v="I (import)"/>
    <m/>
  </r>
  <r>
    <s v="Watermelons"/>
    <x v="1"/>
    <s v="No"/>
    <s v="N/A"/>
    <s v="N/A"/>
    <x v="452"/>
    <s v="MEXICO CROSSINGS THROUGH OTAY MESA CALIFORNIA"/>
    <n v="11636"/>
    <s v="Truck"/>
    <m/>
    <m/>
    <n v="2024"/>
    <s v="N/A"/>
    <s v="I (import)"/>
    <m/>
  </r>
  <r>
    <s v="Watermelons"/>
    <x v="7"/>
    <s v="No"/>
    <s v="N/A"/>
    <s v="SEEDLESS"/>
    <x v="452"/>
    <s v="IMPORTS THROUGH SOUTH FLORIDA/TAMPA"/>
    <n v="87318"/>
    <s v="Boat"/>
    <m/>
    <m/>
    <n v="2024"/>
    <s v="N/A"/>
    <s v="I (import)"/>
    <m/>
  </r>
  <r>
    <s v="Watermelons"/>
    <x v="1"/>
    <s v="No"/>
    <s v="N/A"/>
    <s v="SEEDLESS"/>
    <x v="452"/>
    <s v="MEXICO CROSSINGS THROUGH OTAY MESA CALIFORNIA"/>
    <n v="34417"/>
    <s v="Truck"/>
    <m/>
    <m/>
    <n v="2024"/>
    <s v="N/A"/>
    <s v="I (import)"/>
    <m/>
  </r>
  <r>
    <s v="Watermelons"/>
    <x v="3"/>
    <s v="No"/>
    <s v="N/A"/>
    <s v="SEEDLESS"/>
    <x v="452"/>
    <s v="IMPORTS THROUGH WILMINGTON DELAWARE"/>
    <n v="440000"/>
    <s v="Boat"/>
    <m/>
    <m/>
    <n v="2024"/>
    <s v="N/A"/>
    <s v="I (import)"/>
    <m/>
  </r>
  <r>
    <s v="Watermelons"/>
    <x v="3"/>
    <s v="No"/>
    <s v="N/A"/>
    <s v="RED FLESH SEEDLESS MINIATURE"/>
    <x v="452"/>
    <s v="MEXICO CROSSINGS THROUGH PHARR TEXAS"/>
    <n v="47135"/>
    <s v="Truck"/>
    <m/>
    <m/>
    <n v="2024"/>
    <s v="N/A"/>
    <s v="I (import)"/>
    <m/>
  </r>
  <r>
    <s v="Watermelons"/>
    <x v="4"/>
    <s v="No"/>
    <s v="N/A"/>
    <s v="SEEDLESS"/>
    <x v="452"/>
    <s v="IMPORTS THROUGH WILMINGTON DELAWARE"/>
    <n v="9750"/>
    <s v="Boat"/>
    <m/>
    <m/>
    <n v="2024"/>
    <s v="N/A"/>
    <s v="I (import)"/>
    <m/>
  </r>
  <r>
    <s v="Watermelons"/>
    <x v="1"/>
    <s v="No"/>
    <s v="N/A"/>
    <s v="N/A"/>
    <x v="452"/>
    <s v="MEXICO CROSSINGS THROUGH PHARR TEXAS"/>
    <n v="166283"/>
    <s v="Truck"/>
    <m/>
    <m/>
    <n v="2024"/>
    <s v="N/A"/>
    <s v="I (import)"/>
    <m/>
  </r>
  <r>
    <s v="Watermelons"/>
    <x v="7"/>
    <s v="No"/>
    <s v="N/A"/>
    <s v="SEEDLESS"/>
    <x v="452"/>
    <s v="IMPORTS THROUGH TAMPA AIRPORT FLORIDA"/>
    <n v="87166"/>
    <s v="Boat"/>
    <m/>
    <m/>
    <n v="2024"/>
    <s v="N/A"/>
    <s v="I (import)"/>
    <m/>
  </r>
  <r>
    <s v="Watermelons"/>
    <x v="1"/>
    <s v="No"/>
    <s v="N/A"/>
    <s v="SEEDLESS"/>
    <x v="452"/>
    <s v="MEXICO CROSSINGS THROUGH PHARR TEXAS"/>
    <n v="912606"/>
    <s v="Truck"/>
    <m/>
    <m/>
    <n v="2024"/>
    <s v="N/A"/>
    <s v="I (import)"/>
    <m/>
  </r>
  <r>
    <s v="Watermelons"/>
    <x v="1"/>
    <s v="No"/>
    <s v="N/A"/>
    <s v="N/A"/>
    <x v="452"/>
    <s v="MEXICO CROSSINGS THROUGH PROGRESO TEXAS"/>
    <n v="2573261"/>
    <s v="Truck"/>
    <m/>
    <m/>
    <n v="2024"/>
    <s v="N/A"/>
    <s v="I (import)"/>
    <m/>
  </r>
  <r>
    <s v="Watermelons"/>
    <x v="1"/>
    <s v="No"/>
    <s v="N/A"/>
    <s v="SEEDLESS"/>
    <x v="452"/>
    <s v="MEXICO CROSSINGS THROUGH PROGRESO TEXAS"/>
    <n v="153967"/>
    <s v="Truck"/>
    <m/>
    <m/>
    <n v="2024"/>
    <s v="N/A"/>
    <s v="I (import)"/>
    <m/>
  </r>
  <r>
    <s v="Watermelons"/>
    <x v="1"/>
    <s v="No"/>
    <s v="N/A"/>
    <s v="N/A"/>
    <x v="453"/>
    <s v="MEXICO CROSSINGS THROUGH NOGALES ARIZONA"/>
    <n v="307492"/>
    <s v="Truck"/>
    <m/>
    <m/>
    <n v="2024"/>
    <s v="N/A"/>
    <s v="I (import)"/>
    <m/>
  </r>
  <r>
    <s v="Watermelons"/>
    <x v="1"/>
    <s v="Yes"/>
    <s v="N/A"/>
    <s v="RED FLESH SEEDLESS MINIATURE"/>
    <x v="453"/>
    <s v="MEXICO CROSSINGS THROUGH NOGALES ARIZONA"/>
    <n v="16830"/>
    <s v="Truck"/>
    <m/>
    <m/>
    <n v="2024"/>
    <s v="N/A"/>
    <s v="I (import)"/>
    <m/>
  </r>
  <r>
    <s v="Watermelons"/>
    <x v="1"/>
    <s v="No"/>
    <s v="N/A"/>
    <s v="RED FLESH SEEDLESS MINIATURE"/>
    <x v="453"/>
    <s v="MEXICO CROSSINGS THROUGH NOGALES ARIZONA"/>
    <n v="519886"/>
    <s v="Truck"/>
    <m/>
    <m/>
    <n v="2024"/>
    <s v="N/A"/>
    <s v="I (import)"/>
    <m/>
  </r>
  <r>
    <s v="Watermelons"/>
    <x v="1"/>
    <s v="Yes"/>
    <s v="N/A"/>
    <s v="SEEDLESS"/>
    <x v="453"/>
    <s v="MEXICO CROSSINGS THROUGH NOGALES ARIZONA"/>
    <n v="34100"/>
    <s v="Truck"/>
    <m/>
    <m/>
    <n v="2024"/>
    <s v="N/A"/>
    <s v="I (import)"/>
    <m/>
  </r>
  <r>
    <s v="Watermelons"/>
    <x v="1"/>
    <s v="No"/>
    <s v="N/A"/>
    <s v="SEEDLESS"/>
    <x v="453"/>
    <s v="MEXICO CROSSINGS THROUGH NOGALES ARIZONA"/>
    <n v="1216835"/>
    <s v="Truck"/>
    <m/>
    <m/>
    <n v="2024"/>
    <s v="N/A"/>
    <s v="I (import)"/>
    <m/>
  </r>
  <r>
    <s v="Watermelons"/>
    <x v="1"/>
    <s v="No"/>
    <s v="N/A"/>
    <s v="N/A"/>
    <x v="453"/>
    <s v="MEXICO CROSSINGS THROUGH OTAY MESA CALIFORNIA"/>
    <n v="175203"/>
    <s v="Truck"/>
    <m/>
    <m/>
    <n v="2024"/>
    <s v="N/A"/>
    <s v="I (import)"/>
    <m/>
  </r>
  <r>
    <s v="Watermelons"/>
    <x v="1"/>
    <s v="Yes"/>
    <s v="N/A"/>
    <s v="SEEDLESS"/>
    <x v="453"/>
    <s v="MEXICO CROSSINGS THROUGH OTAY MESA CALIFORNIA"/>
    <n v="1478"/>
    <s v="Truck"/>
    <m/>
    <m/>
    <n v="2024"/>
    <s v="N/A"/>
    <s v="I (import)"/>
    <m/>
  </r>
  <r>
    <s v="Watermelons"/>
    <x v="1"/>
    <s v="No"/>
    <s v="N/A"/>
    <s v="N/A"/>
    <x v="453"/>
    <s v="MEXICO CROSSINGS THROUGH PHARR TEXAS"/>
    <n v="166639"/>
    <s v="Truck"/>
    <m/>
    <m/>
    <n v="2024"/>
    <s v="N/A"/>
    <s v="I (import)"/>
    <m/>
  </r>
  <r>
    <s v="Watermelons"/>
    <x v="1"/>
    <s v="No"/>
    <s v="N/A"/>
    <s v="SEEDLESS"/>
    <x v="453"/>
    <s v="MEXICO CROSSINGS THROUGH PHARR TEXAS"/>
    <n v="284328"/>
    <s v="Truck"/>
    <m/>
    <m/>
    <n v="2024"/>
    <s v="N/A"/>
    <s v="I (import)"/>
    <m/>
  </r>
  <r>
    <s v="Watermelons"/>
    <x v="1"/>
    <s v="No"/>
    <s v="N/A"/>
    <s v="N/A"/>
    <x v="453"/>
    <s v="MEXICO CROSSINGS THROUGH PROGRESO TEXAS"/>
    <n v="311234"/>
    <s v="Truck"/>
    <m/>
    <m/>
    <n v="2024"/>
    <s v="N/A"/>
    <s v="I (import)"/>
    <m/>
  </r>
  <r>
    <s v="Watermelons"/>
    <x v="1"/>
    <s v="No"/>
    <s v="N/A"/>
    <s v="SEEDLESS"/>
    <x v="453"/>
    <s v="MEXICO CROSSINGS THROUGH PROGRESO TEXAS"/>
    <n v="1296856"/>
    <s v="Truck"/>
    <m/>
    <m/>
    <n v="2024"/>
    <s v="N/A"/>
    <s v="I (import)"/>
    <m/>
  </r>
  <r>
    <s v="Watermelons"/>
    <x v="3"/>
    <s v="No"/>
    <s v="N/A"/>
    <s v="RED FLESH SEEDLESS MINIATURE"/>
    <x v="453"/>
    <s v="IMPORTS THROUGH LOS ANGELES-LONG BEACH CALIFORNIA"/>
    <n v="39184"/>
    <s v="Boat"/>
    <m/>
    <m/>
    <n v="2024"/>
    <s v="N/A"/>
    <s v="I (import)"/>
    <m/>
  </r>
  <r>
    <s v="Watermelons"/>
    <x v="3"/>
    <s v="No"/>
    <s v="N/A"/>
    <s v="SEEDLESS"/>
    <x v="453"/>
    <s v="IMPORTS THROUGH LOS ANGELES-LONG BEACH CALIFORNIA"/>
    <n v="225324"/>
    <s v="Boat"/>
    <m/>
    <m/>
    <n v="2024"/>
    <s v="N/A"/>
    <s v="I (import)"/>
    <m/>
  </r>
  <r>
    <s v="Watermelons"/>
    <x v="3"/>
    <s v="No"/>
    <s v="N/A"/>
    <s v="SEEDLESS"/>
    <x v="453"/>
    <s v="IMPORTS THROUGH PHILADELPHIA-CAMDEN PENNSYLVANIA-NEW JERSEY"/>
    <n v="285120"/>
    <s v="Boat"/>
    <m/>
    <m/>
    <n v="2024"/>
    <s v="N/A"/>
    <s v="I (import)"/>
    <m/>
  </r>
  <r>
    <s v="Watermelons"/>
    <x v="3"/>
    <s v="No"/>
    <s v="N/A"/>
    <s v="N/A"/>
    <x v="453"/>
    <s v="IMPORTS THROUGH PORT CANAVERAL FLORIDA"/>
    <n v="262198"/>
    <s v="Boat"/>
    <m/>
    <m/>
    <n v="2024"/>
    <s v="N/A"/>
    <s v="I (import)"/>
    <m/>
  </r>
  <r>
    <s v="Watermelons"/>
    <x v="3"/>
    <s v="No"/>
    <s v="N/A"/>
    <s v="RED FLESH SEEDLESS MINIATURE"/>
    <x v="453"/>
    <s v="IMPORTS THROUGH PORT CANAVERAL FLORIDA"/>
    <n v="643500"/>
    <s v="Boat"/>
    <m/>
    <m/>
    <n v="2024"/>
    <s v="N/A"/>
    <s v="I (import)"/>
    <m/>
  </r>
  <r>
    <s v="Watermelons"/>
    <x v="3"/>
    <s v="No"/>
    <s v="N/A"/>
    <s v="SEEDLESS"/>
    <x v="453"/>
    <s v="IMPORTS THROUGH PORT CANAVERAL FLORIDA"/>
    <n v="3384278"/>
    <s v="Boat"/>
    <m/>
    <m/>
    <n v="2024"/>
    <s v="N/A"/>
    <s v="I (import)"/>
    <m/>
  </r>
  <r>
    <s v="Watermelons"/>
    <x v="4"/>
    <s v="No"/>
    <s v="N/A"/>
    <s v="RED FLESH SEEDLESS MINIATURE"/>
    <x v="453"/>
    <s v="IMPORTS THROUGH PORT CANAVERAL FLORIDA"/>
    <n v="1894750"/>
    <s v="Boat"/>
    <m/>
    <m/>
    <n v="2024"/>
    <s v="N/A"/>
    <s v="I (import)"/>
    <m/>
  </r>
  <r>
    <s v="Watermelons"/>
    <x v="4"/>
    <s v="No"/>
    <s v="N/A"/>
    <s v="SEEDLESS"/>
    <x v="453"/>
    <s v="IMPORTS THROUGH PORT CANAVERAL FLORIDA"/>
    <n v="1573000"/>
    <s v="Boat"/>
    <m/>
    <m/>
    <n v="2024"/>
    <s v="N/A"/>
    <s v="I (import)"/>
    <m/>
  </r>
  <r>
    <s v="Watermelons"/>
    <x v="3"/>
    <s v="No"/>
    <s v="N/A"/>
    <s v="N/A"/>
    <x v="453"/>
    <s v="IMPORTS THROUGH SOUTH FLORIDA/TAMPA"/>
    <n v="439307"/>
    <s v="Boat"/>
    <m/>
    <m/>
    <n v="2024"/>
    <s v="N/A"/>
    <s v="I (import)"/>
    <m/>
  </r>
  <r>
    <s v="Watermelons"/>
    <x v="3"/>
    <s v="No"/>
    <s v="N/A"/>
    <s v="SEEDLESS"/>
    <x v="453"/>
    <s v="IMPORTS THROUGH SOUTH FLORIDA/TAMPA"/>
    <n v="3687818"/>
    <s v="Boat"/>
    <m/>
    <m/>
    <n v="2024"/>
    <s v="N/A"/>
    <s v="I (import)"/>
    <m/>
  </r>
  <r>
    <s v="Watermelons"/>
    <x v="4"/>
    <s v="No"/>
    <s v="N/A"/>
    <s v="N/A"/>
    <x v="453"/>
    <s v="IMPORTS THROUGH SOUTH FLORIDA/TAMPA"/>
    <n v="4191"/>
    <s v="Boat"/>
    <m/>
    <m/>
    <n v="2024"/>
    <s v="N/A"/>
    <s v="I (import)"/>
    <m/>
  </r>
  <r>
    <s v="Watermelons"/>
    <x v="4"/>
    <s v="No"/>
    <s v="N/A"/>
    <s v="SEEDLESS"/>
    <x v="453"/>
    <s v="IMPORTS THROUGH SOUTH FLORIDA/TAMPA"/>
    <n v="38280"/>
    <s v="Boat"/>
    <m/>
    <m/>
    <n v="2024"/>
    <s v="N/A"/>
    <s v="I (import)"/>
    <m/>
  </r>
  <r>
    <s v="Watermelons"/>
    <x v="7"/>
    <s v="No"/>
    <s v="N/A"/>
    <s v="SEEDLESS"/>
    <x v="453"/>
    <s v="IMPORTS THROUGH SOUTH FLORIDA/TAMPA"/>
    <n v="88077"/>
    <s v="Boat"/>
    <m/>
    <m/>
    <n v="2024"/>
    <s v="N/A"/>
    <s v="I (import)"/>
    <m/>
  </r>
  <r>
    <s v="Watermelons"/>
    <x v="1"/>
    <s v="No"/>
    <s v="N/A"/>
    <s v="N/A"/>
    <x v="454"/>
    <s v="MEXICO CROSSINGS THROUGH NOGALES ARIZONA"/>
    <n v="247863"/>
    <s v="Truck"/>
    <m/>
    <m/>
    <n v="2024"/>
    <s v="N/A"/>
    <s v="I (import)"/>
    <m/>
  </r>
  <r>
    <s v="Watermelons"/>
    <x v="1"/>
    <s v="Yes"/>
    <s v="N/A"/>
    <s v="RED FLESH SEEDLESS MINIATURE"/>
    <x v="454"/>
    <s v="MEXICO CROSSINGS THROUGH NOGALES ARIZONA"/>
    <n v="18700"/>
    <s v="Truck"/>
    <m/>
    <m/>
    <n v="2024"/>
    <s v="N/A"/>
    <s v="I (import)"/>
    <m/>
  </r>
  <r>
    <s v="Watermelons"/>
    <x v="1"/>
    <s v="No"/>
    <s v="N/A"/>
    <s v="RED FLESH SEEDLESS MINIATURE"/>
    <x v="454"/>
    <s v="MEXICO CROSSINGS THROUGH NOGALES ARIZONA"/>
    <n v="982854"/>
    <s v="Truck"/>
    <m/>
    <m/>
    <n v="2024"/>
    <s v="N/A"/>
    <s v="I (import)"/>
    <m/>
  </r>
  <r>
    <s v="Watermelons"/>
    <x v="1"/>
    <s v="Yes"/>
    <s v="N/A"/>
    <s v="SEEDLESS"/>
    <x v="454"/>
    <s v="MEXICO CROSSINGS THROUGH NOGALES ARIZONA"/>
    <n v="72270"/>
    <s v="Truck"/>
    <m/>
    <m/>
    <n v="2024"/>
    <s v="N/A"/>
    <s v="I (import)"/>
    <m/>
  </r>
  <r>
    <s v="Watermelons"/>
    <x v="1"/>
    <s v="No"/>
    <s v="N/A"/>
    <s v="SEEDLESS"/>
    <x v="454"/>
    <s v="MEXICO CROSSINGS THROUGH NOGALES ARIZONA"/>
    <n v="2671044"/>
    <s v="Truck"/>
    <m/>
    <m/>
    <n v="2024"/>
    <s v="N/A"/>
    <s v="I (import)"/>
    <m/>
  </r>
  <r>
    <s v="Watermelons"/>
    <x v="1"/>
    <s v="No"/>
    <s v="N/A"/>
    <s v="N/A"/>
    <x v="454"/>
    <s v="MEXICO CROSSINGS THROUGH OTAY MESA CALIFORNIA"/>
    <n v="4583"/>
    <s v="Truck"/>
    <m/>
    <m/>
    <n v="2024"/>
    <s v="N/A"/>
    <s v="I (import)"/>
    <m/>
  </r>
  <r>
    <s v="Watermelons"/>
    <x v="3"/>
    <s v="No"/>
    <s v="N/A"/>
    <s v="RED FLESH SEEDLESS MINIATURE"/>
    <x v="454"/>
    <s v="MEXICO CROSSINGS THROUGH PHARR TEXAS"/>
    <n v="141405"/>
    <s v="Truck"/>
    <m/>
    <m/>
    <n v="2024"/>
    <s v="N/A"/>
    <s v="I (import)"/>
    <m/>
  </r>
  <r>
    <s v="Watermelons"/>
    <x v="1"/>
    <s v="No"/>
    <s v="N/A"/>
    <s v="N/A"/>
    <x v="454"/>
    <s v="MEXICO CROSSINGS THROUGH PHARR TEXAS"/>
    <n v="578090"/>
    <s v="Truck"/>
    <m/>
    <m/>
    <n v="2024"/>
    <s v="N/A"/>
    <s v="I (import)"/>
    <m/>
  </r>
  <r>
    <s v="Watermelons"/>
    <x v="1"/>
    <s v="No"/>
    <s v="N/A"/>
    <s v="SEEDLESS"/>
    <x v="454"/>
    <s v="MEXICO CROSSINGS THROUGH PHARR TEXAS"/>
    <n v="221602"/>
    <s v="Truck"/>
    <m/>
    <m/>
    <n v="2024"/>
    <s v="N/A"/>
    <s v="I (import)"/>
    <m/>
  </r>
  <r>
    <s v="Watermelons"/>
    <x v="1"/>
    <s v="No"/>
    <s v="N/A"/>
    <s v="N/A"/>
    <x v="454"/>
    <s v="MEXICO CROSSINGS THROUGH PROGRESO TEXAS"/>
    <n v="3371348"/>
    <s v="Truck"/>
    <m/>
    <m/>
    <n v="2024"/>
    <s v="N/A"/>
    <s v="I (import)"/>
    <m/>
  </r>
  <r>
    <s v="Watermelons"/>
    <x v="1"/>
    <s v="No"/>
    <s v="N/A"/>
    <s v="SEEDLESS"/>
    <x v="454"/>
    <s v="MEXICO CROSSINGS THROUGH PROGRESO TEXAS"/>
    <n v="156772"/>
    <s v="Truck"/>
    <m/>
    <m/>
    <n v="2024"/>
    <s v="N/A"/>
    <s v="I (import)"/>
    <m/>
  </r>
  <r>
    <s v="Watermelons"/>
    <x v="3"/>
    <s v="No"/>
    <s v="N/A"/>
    <s v="SEEDLESS"/>
    <x v="454"/>
    <s v="IMPORTS THROUGH FREEPORT TEXAS"/>
    <n v="292191"/>
    <s v="Boat"/>
    <m/>
    <m/>
    <n v="2024"/>
    <s v="N/A"/>
    <s v="I (import)"/>
    <m/>
  </r>
  <r>
    <s v="Watermelons"/>
    <x v="3"/>
    <s v="No"/>
    <s v="N/A"/>
    <s v="SEEDLESS"/>
    <x v="454"/>
    <s v="IMPORTS THROUGH LOS ANGELES-LONG BEACH CALIFORNIA"/>
    <n v="340560"/>
    <s v="Boat"/>
    <m/>
    <m/>
    <n v="2024"/>
    <s v="N/A"/>
    <s v="I (import)"/>
    <m/>
  </r>
  <r>
    <s v="Watermelons"/>
    <x v="3"/>
    <s v="No"/>
    <s v="N/A"/>
    <s v="SEEDLESS"/>
    <x v="454"/>
    <s v="IMPORTS THROUGH PORT CANAVERAL FLORIDA"/>
    <n v="1031184"/>
    <s v="Boat"/>
    <m/>
    <m/>
    <n v="2024"/>
    <s v="N/A"/>
    <s v="I (import)"/>
    <m/>
  </r>
  <r>
    <s v="Watermelons"/>
    <x v="0"/>
    <s v="No"/>
    <s v="N/A"/>
    <s v="N/A"/>
    <x v="454"/>
    <s v="IMPORTS THROUGH SAN JUAN PUERTO RICO"/>
    <n v="34254"/>
    <s v="Boat"/>
    <m/>
    <m/>
    <n v="2024"/>
    <s v="N/A"/>
    <s v="I (import)"/>
    <m/>
  </r>
  <r>
    <s v="Watermelons"/>
    <x v="4"/>
    <s v="No"/>
    <s v="N/A"/>
    <s v="SEEDLESS"/>
    <x v="454"/>
    <s v="IMPORTS THROUGH SOUTH FLORIDA/TAMPA"/>
    <n v="42315"/>
    <s v="Boat"/>
    <m/>
    <m/>
    <n v="2024"/>
    <s v="N/A"/>
    <s v="I (import)"/>
    <m/>
  </r>
  <r>
    <s v="Watermelons"/>
    <x v="1"/>
    <s v="No"/>
    <s v="N/A"/>
    <s v="N/A"/>
    <x v="455"/>
    <s v="MEXICO CROSSINGS THROUGH NOGALES ARIZONA"/>
    <n v="87006"/>
    <s v="Truck"/>
    <m/>
    <m/>
    <n v="2024"/>
    <s v="N/A"/>
    <s v="I (import)"/>
    <m/>
  </r>
  <r>
    <s v="Watermelons"/>
    <x v="1"/>
    <s v="No"/>
    <s v="N/A"/>
    <s v="RED FLESH SEEDLESS MINIATURE"/>
    <x v="455"/>
    <s v="MEXICO CROSSINGS THROUGH NOGALES ARIZONA"/>
    <n v="1079632"/>
    <s v="Truck"/>
    <m/>
    <m/>
    <n v="2024"/>
    <s v="N/A"/>
    <s v="I (import)"/>
    <m/>
  </r>
  <r>
    <s v="Watermelons"/>
    <x v="1"/>
    <s v="Yes"/>
    <s v="N/A"/>
    <s v="SEEDLESS"/>
    <x v="455"/>
    <s v="MEXICO CROSSINGS THROUGH NOGALES ARIZONA"/>
    <n v="101875"/>
    <s v="Truck"/>
    <m/>
    <m/>
    <n v="2024"/>
    <s v="N/A"/>
    <s v="I (import)"/>
    <m/>
  </r>
  <r>
    <s v="Watermelons"/>
    <x v="1"/>
    <s v="No"/>
    <s v="N/A"/>
    <s v="SEEDLESS"/>
    <x v="455"/>
    <s v="MEXICO CROSSINGS THROUGH NOGALES ARIZONA"/>
    <n v="1122260"/>
    <s v="Truck"/>
    <m/>
    <m/>
    <n v="2024"/>
    <s v="N/A"/>
    <s v="I (import)"/>
    <m/>
  </r>
  <r>
    <s v="Watermelons"/>
    <x v="1"/>
    <s v="No"/>
    <s v="N/A"/>
    <s v="N/A"/>
    <x v="455"/>
    <s v="MEXICO CROSSINGS THROUGH OTAY MESA CALIFORNIA"/>
    <n v="31715"/>
    <s v="Truck"/>
    <m/>
    <m/>
    <n v="2024"/>
    <s v="N/A"/>
    <s v="I (import)"/>
    <m/>
  </r>
  <r>
    <s v="Watermelons"/>
    <x v="1"/>
    <s v="Yes"/>
    <s v="N/A"/>
    <s v="SEEDLESS"/>
    <x v="455"/>
    <s v="MEXICO CROSSINGS THROUGH OTAY MESA CALIFORNIA"/>
    <n v="17468"/>
    <s v="Truck"/>
    <m/>
    <m/>
    <n v="2024"/>
    <s v="N/A"/>
    <s v="I (import)"/>
    <m/>
  </r>
  <r>
    <s v="Watermelons"/>
    <x v="1"/>
    <s v="No"/>
    <s v="N/A"/>
    <s v="SEEDLESS"/>
    <x v="455"/>
    <s v="MEXICO CROSSINGS THROUGH OTAY MESA CALIFORNIA"/>
    <n v="2816"/>
    <s v="Truck"/>
    <m/>
    <m/>
    <n v="2024"/>
    <s v="N/A"/>
    <s v="I (import)"/>
    <m/>
  </r>
  <r>
    <s v="Watermelons"/>
    <x v="3"/>
    <s v="No"/>
    <s v="N/A"/>
    <s v="RED FLESH SEEDLESS MINIATURE"/>
    <x v="455"/>
    <s v="MEXICO CROSSINGS THROUGH PHARR TEXAS"/>
    <n v="47164"/>
    <s v="Truck"/>
    <m/>
    <m/>
    <n v="2024"/>
    <s v="N/A"/>
    <s v="I (import)"/>
    <m/>
  </r>
  <r>
    <s v="Watermelons"/>
    <x v="1"/>
    <s v="No"/>
    <s v="N/A"/>
    <s v="SEEDLESS"/>
    <x v="455"/>
    <s v="MEXICO CROSSINGS THROUGH PHARR TEXAS"/>
    <n v="171083"/>
    <s v="Truck"/>
    <m/>
    <m/>
    <n v="2024"/>
    <s v="N/A"/>
    <s v="I (import)"/>
    <m/>
  </r>
  <r>
    <s v="Watermelons"/>
    <x v="1"/>
    <s v="No"/>
    <s v="N/A"/>
    <s v="N/A"/>
    <x v="455"/>
    <s v="MEXICO CROSSINGS THROUGH PROGRESO TEXAS"/>
    <n v="657195"/>
    <s v="Truck"/>
    <m/>
    <m/>
    <n v="2024"/>
    <s v="N/A"/>
    <s v="I (import)"/>
    <m/>
  </r>
  <r>
    <s v="Watermelons"/>
    <x v="1"/>
    <s v="No"/>
    <s v="N/A"/>
    <s v="SEEDLESS"/>
    <x v="455"/>
    <s v="MEXICO CROSSINGS THROUGH PROGRESO TEXAS"/>
    <n v="1105522"/>
    <s v="Truck"/>
    <m/>
    <m/>
    <n v="2024"/>
    <s v="N/A"/>
    <s v="I (import)"/>
    <m/>
  </r>
  <r>
    <s v="Watermelons"/>
    <x v="3"/>
    <s v="No"/>
    <s v="N/A"/>
    <s v="SEEDLESS"/>
    <x v="455"/>
    <s v="IMPORTS THROUGH HOUSTON TEXAS"/>
    <n v="380952"/>
    <s v="Boat"/>
    <m/>
    <m/>
    <n v="2024"/>
    <s v="N/A"/>
    <s v="I (import)"/>
    <m/>
  </r>
  <r>
    <s v="Watermelons"/>
    <x v="3"/>
    <s v="No"/>
    <s v="N/A"/>
    <s v="SEEDLESS"/>
    <x v="455"/>
    <s v="IMPORTS THROUGH LOS ANGELES-LONG BEACH CALIFORNIA"/>
    <n v="87463"/>
    <s v="Boat"/>
    <m/>
    <m/>
    <n v="2024"/>
    <s v="N/A"/>
    <s v="I (import)"/>
    <m/>
  </r>
  <r>
    <s v="Watermelons"/>
    <x v="3"/>
    <s v="No"/>
    <s v="N/A"/>
    <s v="N/A"/>
    <x v="455"/>
    <s v="IMPORTS THROUGH PORT CANAVERAL FLORIDA"/>
    <n v="554578"/>
    <s v="Boat"/>
    <m/>
    <m/>
    <n v="2024"/>
    <s v="N/A"/>
    <s v="I (import)"/>
    <m/>
  </r>
  <r>
    <s v="Watermelons"/>
    <x v="3"/>
    <s v="No"/>
    <s v="N/A"/>
    <s v="SEEDLESS"/>
    <x v="455"/>
    <s v="IMPORTS THROUGH PORT CANAVERAL FLORIDA"/>
    <n v="143000"/>
    <s v="Boat"/>
    <m/>
    <m/>
    <n v="2024"/>
    <s v="N/A"/>
    <s v="I (import)"/>
    <m/>
  </r>
  <r>
    <s v="Watermelons"/>
    <x v="0"/>
    <s v="No"/>
    <s v="N/A"/>
    <s v="N/A"/>
    <x v="455"/>
    <s v="IMPORTS THROUGH SAN JUAN PUERTO RICO"/>
    <n v="8980"/>
    <s v="Boat"/>
    <m/>
    <m/>
    <n v="2024"/>
    <s v="N/A"/>
    <s v="I (import)"/>
    <m/>
  </r>
  <r>
    <s v="Watermelons"/>
    <x v="3"/>
    <s v="No"/>
    <s v="N/A"/>
    <s v="N/A"/>
    <x v="455"/>
    <s v="IMPORTS THROUGH SOUTH FLORIDA/TAMPA"/>
    <n v="186971"/>
    <s v="Boat"/>
    <m/>
    <m/>
    <n v="2024"/>
    <s v="N/A"/>
    <s v="I (import)"/>
    <m/>
  </r>
  <r>
    <s v="Watermelons"/>
    <x v="4"/>
    <s v="No"/>
    <s v="N/A"/>
    <s v="N/A"/>
    <x v="455"/>
    <s v="IMPORTS THROUGH SOUTH FLORIDA/TAMPA"/>
    <n v="87482"/>
    <s v="Boat"/>
    <m/>
    <m/>
    <n v="2024"/>
    <s v="N/A"/>
    <s v="I (import)"/>
    <m/>
  </r>
  <r>
    <s v="Watermelons"/>
    <x v="3"/>
    <s v="No"/>
    <s v="N/A"/>
    <s v="SEEDLESS"/>
    <x v="456"/>
    <s v="IMPORTS THROUGH LOS ANGELES-LONG BEACH CALIFORNIA"/>
    <n v="352000"/>
    <s v="Boat"/>
    <m/>
    <m/>
    <n v="2024"/>
    <s v="N/A"/>
    <s v="I (import)"/>
    <m/>
  </r>
  <r>
    <s v="Watermelons"/>
    <x v="3"/>
    <s v="No"/>
    <s v="N/A"/>
    <s v="N/A"/>
    <x v="456"/>
    <s v="IMPORTS THROUGH PORT CANAVERAL FLORIDA"/>
    <n v="75227"/>
    <s v="Boat"/>
    <m/>
    <m/>
    <n v="2024"/>
    <s v="N/A"/>
    <s v="I (import)"/>
    <m/>
  </r>
  <r>
    <s v="Watermelons"/>
    <x v="3"/>
    <s v="No"/>
    <s v="N/A"/>
    <s v="SEEDLESS"/>
    <x v="456"/>
    <s v="IMPORTS THROUGH PORT CANAVERAL FLORIDA"/>
    <n v="515592"/>
    <s v="Boat"/>
    <m/>
    <m/>
    <n v="2024"/>
    <s v="N/A"/>
    <s v="I (import)"/>
    <m/>
  </r>
  <r>
    <s v="Watermelons"/>
    <x v="0"/>
    <s v="No"/>
    <s v="N/A"/>
    <s v="N/A"/>
    <x v="456"/>
    <s v="IMPORTS THROUGH SAN JUAN PUERTO RICO"/>
    <n v="43239"/>
    <s v="Boat"/>
    <m/>
    <m/>
    <n v="2024"/>
    <s v="N/A"/>
    <s v="I (import)"/>
    <m/>
  </r>
  <r>
    <s v="Watermelons"/>
    <x v="3"/>
    <s v="No"/>
    <s v="N/A"/>
    <s v="N/A"/>
    <x v="456"/>
    <s v="IMPORTS THROUGH SOUTH FLORIDA/TAMPA"/>
    <n v="961611"/>
    <s v="Boat"/>
    <m/>
    <m/>
    <n v="2024"/>
    <s v="N/A"/>
    <s v="I (import)"/>
    <m/>
  </r>
  <r>
    <s v="Watermelons"/>
    <x v="1"/>
    <s v="No"/>
    <s v="N/A"/>
    <s v="N/A"/>
    <x v="456"/>
    <s v="MEXICO CROSSINGS THROUGH NOGALES ARIZONA"/>
    <n v="492947"/>
    <s v="Truck"/>
    <m/>
    <m/>
    <n v="2024"/>
    <s v="N/A"/>
    <s v="I (import)"/>
    <m/>
  </r>
  <r>
    <s v="Watermelons"/>
    <x v="1"/>
    <s v="No"/>
    <s v="N/A"/>
    <s v="RED FLESH SEEDLESS MINIATURE"/>
    <x v="456"/>
    <s v="MEXICO CROSSINGS THROUGH NOGALES ARIZONA"/>
    <n v="746834"/>
    <s v="Truck"/>
    <m/>
    <m/>
    <n v="2024"/>
    <s v="N/A"/>
    <s v="I (import)"/>
    <m/>
  </r>
  <r>
    <s v="Watermelons"/>
    <x v="1"/>
    <s v="Yes"/>
    <s v="N/A"/>
    <s v="SEEDLESS"/>
    <x v="456"/>
    <s v="MEXICO CROSSINGS THROUGH NOGALES ARIZONA"/>
    <n v="139810"/>
    <s v="Truck"/>
    <m/>
    <m/>
    <n v="2024"/>
    <s v="N/A"/>
    <s v="I (import)"/>
    <m/>
  </r>
  <r>
    <s v="Watermelons"/>
    <x v="1"/>
    <s v="No"/>
    <s v="N/A"/>
    <s v="SEEDLESS"/>
    <x v="456"/>
    <s v="MEXICO CROSSINGS THROUGH NOGALES ARIZONA"/>
    <n v="1271296"/>
    <s v="Truck"/>
    <m/>
    <m/>
    <n v="2024"/>
    <s v="N/A"/>
    <s v="I (import)"/>
    <m/>
  </r>
  <r>
    <s v="Watermelons"/>
    <x v="1"/>
    <s v="No"/>
    <s v="N/A"/>
    <s v="N/A"/>
    <x v="456"/>
    <s v="MEXICO CROSSINGS THROUGH OTAY MESA CALIFORNIA"/>
    <n v="11290"/>
    <s v="Truck"/>
    <m/>
    <m/>
    <n v="2024"/>
    <s v="N/A"/>
    <s v="I (import)"/>
    <m/>
  </r>
  <r>
    <s v="Watermelons"/>
    <x v="1"/>
    <s v="No"/>
    <s v="N/A"/>
    <s v="SEEDLESS"/>
    <x v="456"/>
    <s v="MEXICO CROSSINGS THROUGH OTAY MESA CALIFORNIA"/>
    <n v="26752"/>
    <s v="Truck"/>
    <m/>
    <m/>
    <n v="2024"/>
    <s v="N/A"/>
    <s v="I (import)"/>
    <m/>
  </r>
  <r>
    <s v="Watermelons"/>
    <x v="1"/>
    <s v="No"/>
    <s v="N/A"/>
    <s v="N/A"/>
    <x v="456"/>
    <s v="MEXICO CROSSINGS THROUGH PHARR TEXAS"/>
    <n v="256025"/>
    <s v="Truck"/>
    <m/>
    <m/>
    <n v="2024"/>
    <s v="N/A"/>
    <s v="I (import)"/>
    <m/>
  </r>
  <r>
    <s v="Watermelons"/>
    <x v="1"/>
    <s v="No"/>
    <s v="N/A"/>
    <s v="SEEDLESS"/>
    <x v="456"/>
    <s v="MEXICO CROSSINGS THROUGH PHARR TEXAS"/>
    <n v="282751"/>
    <s v="Truck"/>
    <m/>
    <m/>
    <n v="2024"/>
    <s v="N/A"/>
    <s v="I (import)"/>
    <m/>
  </r>
  <r>
    <s v="Watermelons"/>
    <x v="1"/>
    <s v="No"/>
    <s v="N/A"/>
    <s v="N/A"/>
    <x v="456"/>
    <s v="MEXICO CROSSINGS THROUGH PROGRESO TEXAS"/>
    <n v="1020415"/>
    <s v="Truck"/>
    <m/>
    <m/>
    <n v="2024"/>
    <s v="N/A"/>
    <s v="I (import)"/>
    <m/>
  </r>
  <r>
    <s v="Watermelons"/>
    <x v="1"/>
    <s v="No"/>
    <s v="N/A"/>
    <s v="SEEDLESS"/>
    <x v="456"/>
    <s v="MEXICO CROSSINGS THROUGH PROGRESO TEXAS"/>
    <n v="83644"/>
    <s v="Truck"/>
    <m/>
    <m/>
    <n v="2024"/>
    <s v="N/A"/>
    <s v="I (import)"/>
    <m/>
  </r>
  <r>
    <s v="Watermelons"/>
    <x v="1"/>
    <s v="No"/>
    <s v="N/A"/>
    <s v="N/A"/>
    <x v="457"/>
    <s v="MEXICO CROSSINGS THROUGH NOGALES ARIZONA"/>
    <n v="508077"/>
    <s v="Truck"/>
    <m/>
    <m/>
    <n v="2024"/>
    <s v="N/A"/>
    <s v="I (import)"/>
    <m/>
  </r>
  <r>
    <s v="Watermelons"/>
    <x v="1"/>
    <s v="Yes"/>
    <s v="N/A"/>
    <s v="RED FLESH SEEDLESS MINIATURE"/>
    <x v="457"/>
    <s v="MEXICO CROSSINGS THROUGH NOGALES ARIZONA"/>
    <n v="28050"/>
    <s v="Truck"/>
    <m/>
    <m/>
    <n v="2024"/>
    <s v="N/A"/>
    <s v="I (import)"/>
    <m/>
  </r>
  <r>
    <s v="Watermelons"/>
    <x v="1"/>
    <s v="No"/>
    <s v="N/A"/>
    <s v="RED FLESH SEEDLESS MINIATURE"/>
    <x v="457"/>
    <s v="MEXICO CROSSINGS THROUGH NOGALES ARIZONA"/>
    <n v="957361"/>
    <s v="Truck"/>
    <m/>
    <m/>
    <n v="2024"/>
    <s v="N/A"/>
    <s v="I (import)"/>
    <m/>
  </r>
  <r>
    <s v="Watermelons"/>
    <x v="1"/>
    <s v="Yes"/>
    <s v="N/A"/>
    <s v="SEEDLESS"/>
    <x v="457"/>
    <s v="MEXICO CROSSINGS THROUGH NOGALES ARIZONA"/>
    <n v="69190"/>
    <s v="Truck"/>
    <m/>
    <m/>
    <n v="2024"/>
    <s v="N/A"/>
    <s v="I (import)"/>
    <m/>
  </r>
  <r>
    <s v="Watermelons"/>
    <x v="1"/>
    <s v="No"/>
    <s v="N/A"/>
    <s v="SEEDLESS"/>
    <x v="457"/>
    <s v="MEXICO CROSSINGS THROUGH NOGALES ARIZONA"/>
    <n v="1467847"/>
    <s v="Truck"/>
    <m/>
    <m/>
    <n v="2024"/>
    <s v="N/A"/>
    <s v="I (import)"/>
    <m/>
  </r>
  <r>
    <s v="Watermelons"/>
    <x v="1"/>
    <s v="No"/>
    <s v="N/A"/>
    <s v="N/A"/>
    <x v="457"/>
    <s v="MEXICO CROSSINGS THROUGH OTAY MESA CALIFORNIA"/>
    <n v="31638"/>
    <s v="Truck"/>
    <m/>
    <m/>
    <n v="2024"/>
    <s v="N/A"/>
    <s v="I (import)"/>
    <m/>
  </r>
  <r>
    <s v="Watermelons"/>
    <x v="1"/>
    <s v="Yes"/>
    <s v="N/A"/>
    <s v="SEEDLESS"/>
    <x v="457"/>
    <s v="MEXICO CROSSINGS THROUGH OTAY MESA CALIFORNIA"/>
    <n v="5914"/>
    <s v="Truck"/>
    <m/>
    <m/>
    <n v="2024"/>
    <s v="N/A"/>
    <s v="I (import)"/>
    <m/>
  </r>
  <r>
    <s v="Watermelons"/>
    <x v="1"/>
    <s v="No"/>
    <s v="N/A"/>
    <s v="SEEDLESS"/>
    <x v="457"/>
    <s v="MEXICO CROSSINGS THROUGH OTAY MESA CALIFORNIA"/>
    <n v="10408"/>
    <s v="Truck"/>
    <m/>
    <m/>
    <n v="2024"/>
    <s v="N/A"/>
    <s v="I (import)"/>
    <m/>
  </r>
  <r>
    <s v="Watermelons"/>
    <x v="1"/>
    <s v="No"/>
    <s v="N/A"/>
    <s v="N/A"/>
    <x v="457"/>
    <s v="MEXICO CROSSINGS THROUGH PHARR TEXAS"/>
    <n v="266930"/>
    <s v="Truck"/>
    <m/>
    <m/>
    <n v="2024"/>
    <s v="N/A"/>
    <s v="I (import)"/>
    <m/>
  </r>
  <r>
    <s v="Watermelons"/>
    <x v="1"/>
    <s v="No"/>
    <s v="N/A"/>
    <s v="SEEDLESS"/>
    <x v="457"/>
    <s v="MEXICO CROSSINGS THROUGH PHARR TEXAS"/>
    <n v="728528"/>
    <s v="Truck"/>
    <m/>
    <m/>
    <n v="2024"/>
    <s v="N/A"/>
    <s v="I (import)"/>
    <m/>
  </r>
  <r>
    <s v="Watermelons"/>
    <x v="1"/>
    <s v="No"/>
    <s v="N/A"/>
    <s v="N/A"/>
    <x v="457"/>
    <s v="MEXICO CROSSINGS THROUGH PROGRESO TEXAS"/>
    <n v="1574661"/>
    <s v="Truck"/>
    <m/>
    <m/>
    <n v="2024"/>
    <s v="N/A"/>
    <s v="I (import)"/>
    <m/>
  </r>
  <r>
    <s v="Watermelons"/>
    <x v="1"/>
    <s v="No"/>
    <s v="N/A"/>
    <s v="SEEDLESS"/>
    <x v="457"/>
    <s v="MEXICO CROSSINGS THROUGH PROGRESO TEXAS"/>
    <n v="83943"/>
    <s v="Truck"/>
    <m/>
    <m/>
    <n v="2024"/>
    <s v="N/A"/>
    <s v="I (import)"/>
    <m/>
  </r>
  <r>
    <s v="Watermelons"/>
    <x v="5"/>
    <s v="No"/>
    <s v="N/A"/>
    <s v="SEEDLESS"/>
    <x v="457"/>
    <s v="IMPORTS THROUGH PHILADELPHIA-CAMDEN PENNSYLVANIA-NEW JERSEY"/>
    <n v="373149"/>
    <s v="Boat"/>
    <m/>
    <m/>
    <n v="2024"/>
    <s v="N/A"/>
    <s v="I (import)"/>
    <m/>
  </r>
  <r>
    <s v="Watermelons"/>
    <x v="3"/>
    <s v="No"/>
    <s v="N/A"/>
    <s v="N/A"/>
    <x v="457"/>
    <s v="IMPORTS THROUGH PHILADELPHIA-CAMDEN PENNSYLVANIA-NEW JERSEY"/>
    <n v="497042"/>
    <s v="Boat"/>
    <m/>
    <m/>
    <n v="2024"/>
    <s v="N/A"/>
    <s v="I (import)"/>
    <m/>
  </r>
  <r>
    <s v="Watermelons"/>
    <x v="3"/>
    <s v="No"/>
    <s v="N/A"/>
    <s v="N/A"/>
    <x v="457"/>
    <s v="IMPORTS THROUGH PORT CANAVERAL FLORIDA"/>
    <n v="1046952"/>
    <s v="Boat"/>
    <m/>
    <m/>
    <n v="2024"/>
    <s v="N/A"/>
    <s v="I (import)"/>
    <m/>
  </r>
  <r>
    <s v="Watermelons"/>
    <x v="3"/>
    <s v="No"/>
    <s v="N/A"/>
    <s v="RED FLESH SEEDLESS MINIATURE"/>
    <x v="457"/>
    <s v="IMPORTS THROUGH PORT CANAVERAL FLORIDA"/>
    <n v="1787500"/>
    <s v="Boat"/>
    <m/>
    <m/>
    <n v="2024"/>
    <s v="N/A"/>
    <s v="I (import)"/>
    <m/>
  </r>
  <r>
    <s v="Watermelons"/>
    <x v="3"/>
    <s v="No"/>
    <s v="N/A"/>
    <s v="SEEDLESS"/>
    <x v="457"/>
    <s v="IMPORTS THROUGH PORT CANAVERAL FLORIDA"/>
    <n v="2431000"/>
    <s v="Boat"/>
    <m/>
    <m/>
    <n v="2024"/>
    <s v="N/A"/>
    <s v="I (import)"/>
    <m/>
  </r>
  <r>
    <s v="Watermelons"/>
    <x v="4"/>
    <s v="No"/>
    <s v="N/A"/>
    <s v="RED FLESH SEEDLESS MINIATURE"/>
    <x v="457"/>
    <s v="IMPORTS THROUGH PORT CANAVERAL FLORIDA"/>
    <n v="1644500"/>
    <s v="Boat"/>
    <m/>
    <m/>
    <n v="2024"/>
    <s v="N/A"/>
    <s v="I (import)"/>
    <m/>
  </r>
  <r>
    <s v="Watermelons"/>
    <x v="4"/>
    <s v="No"/>
    <s v="N/A"/>
    <s v="SEEDLESS"/>
    <x v="457"/>
    <s v="IMPORTS THROUGH PORT CANAVERAL FLORIDA"/>
    <n v="572000"/>
    <s v="Boat"/>
    <m/>
    <m/>
    <n v="2024"/>
    <s v="N/A"/>
    <s v="I (import)"/>
    <m/>
  </r>
  <r>
    <s v="Watermelons"/>
    <x v="0"/>
    <s v="No"/>
    <s v="N/A"/>
    <s v="N/A"/>
    <x v="457"/>
    <s v="IMPORTS THROUGH SAN JUAN PUERTO RICO"/>
    <n v="45085"/>
    <s v="Boat"/>
    <m/>
    <m/>
    <n v="2024"/>
    <s v="N/A"/>
    <s v="I (import)"/>
    <m/>
  </r>
  <r>
    <s v="Watermelons"/>
    <x v="3"/>
    <s v="No"/>
    <s v="N/A"/>
    <s v="N/A"/>
    <x v="457"/>
    <s v="IMPORTS THROUGH SOUTH FLORIDA/TAMPA"/>
    <n v="556318"/>
    <s v="Boat"/>
    <m/>
    <m/>
    <n v="2024"/>
    <s v="N/A"/>
    <s v="I (import)"/>
    <m/>
  </r>
  <r>
    <s v="Watermelons"/>
    <x v="3"/>
    <s v="No"/>
    <s v="N/A"/>
    <s v="SEEDLESS"/>
    <x v="457"/>
    <s v="IMPORTS THROUGH SOUTH FLORIDA/TAMPA"/>
    <n v="1406847"/>
    <s v="Boat"/>
    <m/>
    <m/>
    <n v="2024"/>
    <s v="N/A"/>
    <s v="I (import)"/>
    <m/>
  </r>
  <r>
    <s v="Watermelons"/>
    <x v="3"/>
    <s v="No"/>
    <s v="N/A"/>
    <s v="SEEDLESS"/>
    <x v="457"/>
    <s v="IMPORTS THROUGH WILMINGTON DELAWARE"/>
    <n v="463914"/>
    <s v="Boat"/>
    <m/>
    <m/>
    <n v="2024"/>
    <s v="N/A"/>
    <s v="I (import)"/>
    <m/>
  </r>
  <r>
    <s v="Watermelons"/>
    <x v="4"/>
    <s v="No"/>
    <s v="N/A"/>
    <s v="SEEDLESS"/>
    <x v="457"/>
    <s v="IMPORTS THROUGH WILMINGTON DELAWARE"/>
    <n v="11739"/>
    <s v="Boat"/>
    <m/>
    <m/>
    <n v="2024"/>
    <s v="N/A"/>
    <s v="I (import)"/>
    <m/>
  </r>
  <r>
    <s v="Watermelons"/>
    <x v="3"/>
    <s v="No"/>
    <s v="N/A"/>
    <s v="N/A"/>
    <x v="458"/>
    <s v="IMPORTS THROUGH NORFOLK VIRGINIA"/>
    <n v="110722"/>
    <s v="Boat"/>
    <m/>
    <m/>
    <n v="2024"/>
    <s v="N/A"/>
    <s v="I (import)"/>
    <m/>
  </r>
  <r>
    <s v="Watermelons"/>
    <x v="5"/>
    <s v="No"/>
    <s v="N/A"/>
    <s v="N/A"/>
    <x v="458"/>
    <s v="IMPORTS THROUGH PHILADELPHIA-CAMDEN PENNSYLVANIA-NEW JERSEY"/>
    <n v="143009"/>
    <s v="Boat"/>
    <m/>
    <m/>
    <n v="2024"/>
    <s v="N/A"/>
    <s v="I (import)"/>
    <m/>
  </r>
  <r>
    <s v="Watermelons"/>
    <x v="3"/>
    <s v="No"/>
    <s v="N/A"/>
    <s v="SEEDLESS"/>
    <x v="458"/>
    <s v="IMPORTS THROUGH PHILADELPHIA-CAMDEN PENNSYLVANIA-NEW JERSEY"/>
    <n v="225720"/>
    <s v="Boat"/>
    <m/>
    <m/>
    <n v="2024"/>
    <s v="N/A"/>
    <s v="I (import)"/>
    <m/>
  </r>
  <r>
    <s v="Watermelons"/>
    <x v="3"/>
    <s v="No"/>
    <s v="N/A"/>
    <s v="N/A"/>
    <x v="458"/>
    <s v="IMPORTS THROUGH PORT CANAVERAL FLORIDA"/>
    <n v="1029834"/>
    <s v="Boat"/>
    <m/>
    <m/>
    <n v="2024"/>
    <s v="N/A"/>
    <s v="I (import)"/>
    <m/>
  </r>
  <r>
    <s v="Watermelons"/>
    <x v="3"/>
    <s v="No"/>
    <s v="N/A"/>
    <s v="SEEDLESS"/>
    <x v="458"/>
    <s v="IMPORTS THROUGH PORT CANAVERAL FLORIDA"/>
    <n v="2496107"/>
    <s v="Boat"/>
    <m/>
    <m/>
    <n v="2024"/>
    <s v="N/A"/>
    <s v="I (import)"/>
    <m/>
  </r>
  <r>
    <s v="Watermelons"/>
    <x v="0"/>
    <s v="No"/>
    <s v="N/A"/>
    <s v="N/A"/>
    <x v="458"/>
    <s v="IMPORTS THROUGH SAN JUAN PUERTO RICO"/>
    <n v="37941"/>
    <s v="Boat"/>
    <m/>
    <m/>
    <n v="2024"/>
    <s v="N/A"/>
    <s v="I (import)"/>
    <m/>
  </r>
  <r>
    <s v="Watermelons"/>
    <x v="3"/>
    <s v="No"/>
    <s v="N/A"/>
    <s v="N/A"/>
    <x v="458"/>
    <s v="IMPORTS THROUGH SOUTH FLORIDA/TAMPA"/>
    <n v="898082"/>
    <s v="Boat"/>
    <m/>
    <m/>
    <n v="2024"/>
    <s v="N/A"/>
    <s v="I (import)"/>
    <m/>
  </r>
  <r>
    <s v="Watermelons"/>
    <x v="3"/>
    <s v="No"/>
    <s v="N/A"/>
    <s v="SEEDLESS"/>
    <x v="458"/>
    <s v="IMPORTS THROUGH SOUTH FLORIDA/TAMPA"/>
    <n v="1553554"/>
    <s v="Boat"/>
    <m/>
    <m/>
    <n v="2024"/>
    <s v="N/A"/>
    <s v="I (import)"/>
    <m/>
  </r>
  <r>
    <s v="Watermelons"/>
    <x v="4"/>
    <s v="No"/>
    <s v="N/A"/>
    <s v="N/A"/>
    <x v="458"/>
    <s v="IMPORTS THROUGH SOUTH FLORIDA/TAMPA"/>
    <n v="25720"/>
    <s v="Boat"/>
    <m/>
    <m/>
    <n v="2024"/>
    <s v="N/A"/>
    <s v="I (import)"/>
    <m/>
  </r>
  <r>
    <s v="Watermelons"/>
    <x v="3"/>
    <s v="No"/>
    <s v="N/A"/>
    <s v="SEEDLESS"/>
    <x v="458"/>
    <s v="IMPORTS THROUGH WILMINGTON DELAWARE"/>
    <n v="42174"/>
    <s v="Boat"/>
    <m/>
    <m/>
    <n v="2024"/>
    <s v="N/A"/>
    <s v="I (import)"/>
    <m/>
  </r>
  <r>
    <s v="Watermelons"/>
    <x v="1"/>
    <s v="No"/>
    <s v="N/A"/>
    <s v="N/A"/>
    <x v="458"/>
    <s v="MEXICO CROSSINGS THROUGH NOGALES ARIZONA"/>
    <n v="340010"/>
    <s v="Truck"/>
    <m/>
    <m/>
    <n v="2024"/>
    <s v="N/A"/>
    <s v="I (import)"/>
    <m/>
  </r>
  <r>
    <s v="Watermelons"/>
    <x v="1"/>
    <s v="Yes"/>
    <s v="N/A"/>
    <s v="RED FLESH SEEDLESS MINIATURE"/>
    <x v="458"/>
    <s v="MEXICO CROSSINGS THROUGH NOGALES ARIZONA"/>
    <n v="9350"/>
    <s v="Truck"/>
    <m/>
    <m/>
    <n v="2024"/>
    <s v="N/A"/>
    <s v="I (import)"/>
    <m/>
  </r>
  <r>
    <s v="Watermelons"/>
    <x v="1"/>
    <s v="No"/>
    <s v="N/A"/>
    <s v="RED FLESH SEEDLESS MINIATURE"/>
    <x v="458"/>
    <s v="MEXICO CROSSINGS THROUGH NOGALES ARIZONA"/>
    <n v="1136080"/>
    <s v="Truck"/>
    <m/>
    <m/>
    <n v="2024"/>
    <s v="N/A"/>
    <s v="I (import)"/>
    <m/>
  </r>
  <r>
    <s v="Watermelons"/>
    <x v="1"/>
    <s v="Yes"/>
    <s v="N/A"/>
    <s v="SEEDLESS"/>
    <x v="458"/>
    <s v="MEXICO CROSSINGS THROUGH NOGALES ARIZONA"/>
    <n v="309078"/>
    <s v="Truck"/>
    <m/>
    <m/>
    <n v="2024"/>
    <s v="N/A"/>
    <s v="I (import)"/>
    <m/>
  </r>
  <r>
    <s v="Watermelons"/>
    <x v="1"/>
    <s v="No"/>
    <s v="N/A"/>
    <s v="SEEDLESS"/>
    <x v="458"/>
    <s v="MEXICO CROSSINGS THROUGH NOGALES ARIZONA"/>
    <n v="2034881"/>
    <s v="Truck"/>
    <m/>
    <m/>
    <n v="2024"/>
    <s v="N/A"/>
    <s v="I (import)"/>
    <m/>
  </r>
  <r>
    <s v="Watermelons"/>
    <x v="1"/>
    <s v="No"/>
    <s v="N/A"/>
    <s v="N/A"/>
    <x v="458"/>
    <s v="MEXICO CROSSINGS THROUGH OTAY MESA CALIFORNIA"/>
    <n v="102632"/>
    <s v="Truck"/>
    <m/>
    <m/>
    <n v="2024"/>
    <s v="N/A"/>
    <s v="I (import)"/>
    <m/>
  </r>
  <r>
    <s v="Watermelons"/>
    <x v="1"/>
    <s v="No"/>
    <s v="N/A"/>
    <s v="SEEDLESS"/>
    <x v="458"/>
    <s v="MEXICO CROSSINGS THROUGH OTAY MESA CALIFORNIA"/>
    <n v="72987"/>
    <s v="Truck"/>
    <m/>
    <m/>
    <n v="2024"/>
    <s v="N/A"/>
    <s v="I (import)"/>
    <m/>
  </r>
  <r>
    <s v="Watermelons"/>
    <x v="3"/>
    <s v="No"/>
    <s v="N/A"/>
    <s v="RED FLESH SEEDLESS MINIATURE"/>
    <x v="458"/>
    <s v="MEXICO CROSSINGS THROUGH PHARR TEXAS"/>
    <n v="47164"/>
    <s v="Truck"/>
    <m/>
    <m/>
    <n v="2024"/>
    <s v="N/A"/>
    <s v="I (import)"/>
    <m/>
  </r>
  <r>
    <s v="Watermelons"/>
    <x v="1"/>
    <s v="No"/>
    <s v="N/A"/>
    <s v="N/A"/>
    <x v="458"/>
    <s v="MEXICO CROSSINGS THROUGH PHARR TEXAS"/>
    <n v="298503"/>
    <s v="Truck"/>
    <m/>
    <m/>
    <n v="2024"/>
    <s v="N/A"/>
    <s v="I (import)"/>
    <m/>
  </r>
  <r>
    <s v="Watermelons"/>
    <x v="1"/>
    <s v="No"/>
    <s v="N/A"/>
    <s v="SEEDLESS"/>
    <x v="458"/>
    <s v="MEXICO CROSSINGS THROUGH PHARR TEXAS"/>
    <n v="768240"/>
    <s v="Truck"/>
    <m/>
    <m/>
    <n v="2024"/>
    <s v="N/A"/>
    <s v="I (import)"/>
    <m/>
  </r>
  <r>
    <s v="Watermelons"/>
    <x v="1"/>
    <s v="No"/>
    <s v="N/A"/>
    <s v="N/A"/>
    <x v="458"/>
    <s v="MEXICO CROSSINGS THROUGH PROGRESO TEXAS"/>
    <n v="1395137"/>
    <s v="Truck"/>
    <m/>
    <m/>
    <n v="2024"/>
    <s v="N/A"/>
    <s v="I (import)"/>
    <m/>
  </r>
  <r>
    <s v="Watermelons"/>
    <x v="1"/>
    <s v="No"/>
    <s v="N/A"/>
    <s v="SEEDLESS"/>
    <x v="458"/>
    <s v="MEXICO CROSSINGS THROUGH PROGRESO TEXAS"/>
    <n v="2935163"/>
    <s v="Truck"/>
    <m/>
    <m/>
    <n v="2024"/>
    <s v="N/A"/>
    <s v="I (import)"/>
    <m/>
  </r>
  <r>
    <s v="Watermelons"/>
    <x v="1"/>
    <s v="No"/>
    <s v="N/A"/>
    <s v="SEEDLESS"/>
    <x v="458"/>
    <s v="MEXICO CROSSINGS THROUGH RIO GRANDE CITY TEXAS"/>
    <n v="39600"/>
    <s v="Truck"/>
    <m/>
    <m/>
    <n v="2024"/>
    <s v="N/A"/>
    <s v="I (import)"/>
    <m/>
  </r>
  <r>
    <s v="Watermelons"/>
    <x v="1"/>
    <s v="No"/>
    <s v="N/A"/>
    <s v="N/A"/>
    <x v="459"/>
    <s v="MEXICO CROSSINGS THROUGH NOGALES ARIZONA"/>
    <n v="268844"/>
    <s v="Truck"/>
    <m/>
    <m/>
    <n v="2024"/>
    <s v="N/A"/>
    <s v="I (import)"/>
    <m/>
  </r>
  <r>
    <s v="Watermelons"/>
    <x v="1"/>
    <s v="No"/>
    <s v="N/A"/>
    <s v="RED FLESH SEEDLESS MINIATURE"/>
    <x v="459"/>
    <s v="MEXICO CROSSINGS THROUGH NOGALES ARIZONA"/>
    <n v="588397"/>
    <s v="Truck"/>
    <m/>
    <m/>
    <n v="2024"/>
    <s v="N/A"/>
    <s v="I (import)"/>
    <m/>
  </r>
  <r>
    <s v="Watermelons"/>
    <x v="1"/>
    <s v="No"/>
    <s v="N/A"/>
    <s v="SEEDLESS"/>
    <x v="459"/>
    <s v="MEXICO CROSSINGS THROUGH NOGALES ARIZONA"/>
    <n v="2019059"/>
    <s v="Truck"/>
    <m/>
    <m/>
    <n v="2024"/>
    <s v="N/A"/>
    <s v="I (import)"/>
    <m/>
  </r>
  <r>
    <s v="Watermelons"/>
    <x v="1"/>
    <s v="No"/>
    <s v="N/A"/>
    <s v="N/A"/>
    <x v="459"/>
    <s v="MEXICO CROSSINGS THROUGH OTAY MESA CALIFORNIA"/>
    <n v="53222"/>
    <s v="Truck"/>
    <m/>
    <m/>
    <n v="2024"/>
    <s v="N/A"/>
    <s v="I (import)"/>
    <m/>
  </r>
  <r>
    <s v="Watermelons"/>
    <x v="1"/>
    <s v="Yes"/>
    <s v="N/A"/>
    <s v="SEEDLESS"/>
    <x v="459"/>
    <s v="MEXICO CROSSINGS THROUGH OTAY MESA CALIFORNIA"/>
    <n v="34936"/>
    <s v="Truck"/>
    <m/>
    <m/>
    <n v="2024"/>
    <s v="N/A"/>
    <s v="I (import)"/>
    <m/>
  </r>
  <r>
    <s v="Watermelons"/>
    <x v="1"/>
    <s v="No"/>
    <s v="N/A"/>
    <s v="SEEDLESS"/>
    <x v="459"/>
    <s v="MEXICO CROSSINGS THROUGH OTAY MESA CALIFORNIA"/>
    <n v="65048"/>
    <s v="Truck"/>
    <m/>
    <m/>
    <n v="2024"/>
    <s v="N/A"/>
    <s v="I (import)"/>
    <m/>
  </r>
  <r>
    <s v="Watermelons"/>
    <x v="1"/>
    <s v="No"/>
    <s v="N/A"/>
    <s v="N/A"/>
    <x v="459"/>
    <s v="MEXICO CROSSINGS THROUGH PHARR TEXAS"/>
    <n v="708224"/>
    <s v="Truck"/>
    <m/>
    <m/>
    <n v="2024"/>
    <s v="N/A"/>
    <s v="I (import)"/>
    <m/>
  </r>
  <r>
    <s v="Watermelons"/>
    <x v="1"/>
    <s v="No"/>
    <s v="N/A"/>
    <s v="SEEDLESS"/>
    <x v="459"/>
    <s v="MEXICO CROSSINGS THROUGH PHARR TEXAS"/>
    <n v="174240"/>
    <s v="Truck"/>
    <m/>
    <m/>
    <n v="2024"/>
    <s v="N/A"/>
    <s v="I (import)"/>
    <m/>
  </r>
  <r>
    <s v="Watermelons"/>
    <x v="1"/>
    <s v="No"/>
    <s v="N/A"/>
    <s v="N/A"/>
    <x v="459"/>
    <s v="MEXICO CROSSINGS THROUGH PROGRESO TEXAS"/>
    <n v="2999467"/>
    <s v="Truck"/>
    <m/>
    <m/>
    <n v="2024"/>
    <s v="N/A"/>
    <s v="I (import)"/>
    <m/>
  </r>
  <r>
    <s v="Watermelons"/>
    <x v="1"/>
    <s v="No"/>
    <s v="N/A"/>
    <s v="SEEDLESS"/>
    <x v="459"/>
    <s v="MEXICO CROSSINGS THROUGH PROGRESO TEXAS"/>
    <n v="1090254"/>
    <s v="Truck"/>
    <m/>
    <m/>
    <n v="2024"/>
    <s v="N/A"/>
    <s v="I (import)"/>
    <m/>
  </r>
  <r>
    <s v="Watermelons"/>
    <x v="3"/>
    <s v="No"/>
    <s v="N/A"/>
    <s v="SEEDLESS"/>
    <x v="459"/>
    <s v="IMPORTS THROUGH FREEPORT TEXAS"/>
    <n v="292428"/>
    <s v="Boat"/>
    <m/>
    <m/>
    <n v="2024"/>
    <s v="N/A"/>
    <s v="I (import)"/>
    <m/>
  </r>
  <r>
    <s v="Watermelons"/>
    <x v="3"/>
    <s v="No"/>
    <s v="N/A"/>
    <s v="SEEDLESS"/>
    <x v="459"/>
    <s v="IMPORTS THROUGH LOS ANGELES-LONG BEACH CALIFORNIA"/>
    <n v="255420"/>
    <s v="Boat"/>
    <m/>
    <m/>
    <n v="2024"/>
    <s v="N/A"/>
    <s v="I (import)"/>
    <m/>
  </r>
  <r>
    <s v="Watermelons"/>
    <x v="0"/>
    <s v="No"/>
    <s v="N/A"/>
    <s v="N/A"/>
    <x v="459"/>
    <s v="IMPORTS THROUGH SAN JUAN PUERTO RICO"/>
    <n v="8463"/>
    <s v="Boat"/>
    <m/>
    <m/>
    <n v="2024"/>
    <s v="N/A"/>
    <s v="I (import)"/>
    <m/>
  </r>
  <r>
    <s v="Watermelons"/>
    <x v="1"/>
    <s v="No"/>
    <s v="N/A"/>
    <s v="N/A"/>
    <x v="460"/>
    <s v="MEXICO CROSSINGS THROUGH NOGALES ARIZONA"/>
    <n v="310528"/>
    <s v="Truck"/>
    <m/>
    <m/>
    <n v="2024"/>
    <s v="N/A"/>
    <s v="I (import)"/>
    <m/>
  </r>
  <r>
    <s v="Watermelons"/>
    <x v="1"/>
    <s v="No"/>
    <s v="N/A"/>
    <s v="RED FLESH SEEDLESS MINIATURE"/>
    <x v="460"/>
    <s v="MEXICO CROSSINGS THROUGH NOGALES ARIZONA"/>
    <n v="551956"/>
    <s v="Truck"/>
    <m/>
    <m/>
    <n v="2024"/>
    <s v="N/A"/>
    <s v="I (import)"/>
    <m/>
  </r>
  <r>
    <s v="Watermelons"/>
    <x v="1"/>
    <s v="Yes"/>
    <s v="N/A"/>
    <s v="SEEDLESS"/>
    <x v="460"/>
    <s v="MEXICO CROSSINGS THROUGH NOGALES ARIZONA"/>
    <n v="34936"/>
    <s v="Truck"/>
    <m/>
    <m/>
    <n v="2024"/>
    <s v="N/A"/>
    <s v="I (import)"/>
    <m/>
  </r>
  <r>
    <s v="Watermelons"/>
    <x v="1"/>
    <s v="No"/>
    <s v="N/A"/>
    <s v="SEEDLESS"/>
    <x v="460"/>
    <s v="MEXICO CROSSINGS THROUGH NOGALES ARIZONA"/>
    <n v="1805540"/>
    <s v="Truck"/>
    <m/>
    <m/>
    <n v="2024"/>
    <s v="N/A"/>
    <s v="I (import)"/>
    <m/>
  </r>
  <r>
    <s v="Watermelons"/>
    <x v="1"/>
    <s v="No"/>
    <s v="N/A"/>
    <s v="N/A"/>
    <x v="460"/>
    <s v="MEXICO CROSSINGS THROUGH OTAY MESA CALIFORNIA"/>
    <n v="34749"/>
    <s v="Truck"/>
    <m/>
    <m/>
    <n v="2024"/>
    <s v="N/A"/>
    <s v="I (import)"/>
    <m/>
  </r>
  <r>
    <s v="Watermelons"/>
    <x v="1"/>
    <s v="No"/>
    <s v="N/A"/>
    <s v="SEEDLESS"/>
    <x v="460"/>
    <s v="MEXICO CROSSINGS THROUGH OTAY MESA CALIFORNIA"/>
    <n v="88352"/>
    <s v="Truck"/>
    <m/>
    <m/>
    <n v="2024"/>
    <s v="N/A"/>
    <s v="I (import)"/>
    <m/>
  </r>
  <r>
    <s v="Watermelons"/>
    <x v="1"/>
    <s v="No"/>
    <s v="N/A"/>
    <s v="N/A"/>
    <x v="460"/>
    <s v="MEXICO CROSSINGS THROUGH PROGRESO TEXAS"/>
    <n v="226237"/>
    <s v="Truck"/>
    <m/>
    <m/>
    <n v="2024"/>
    <s v="N/A"/>
    <s v="I (import)"/>
    <m/>
  </r>
  <r>
    <s v="Watermelons"/>
    <x v="3"/>
    <s v="No"/>
    <s v="N/A"/>
    <s v="N/A"/>
    <x v="460"/>
    <s v="IMPORTS THROUGH LOS ANGELES-LONG BEACH CALIFORNIA"/>
    <n v="255420"/>
    <s v="Boat"/>
    <m/>
    <m/>
    <n v="2024"/>
    <s v="N/A"/>
    <s v="I (import)"/>
    <m/>
  </r>
  <r>
    <s v="Watermelons"/>
    <x v="3"/>
    <s v="No"/>
    <s v="N/A"/>
    <s v="N/A"/>
    <x v="460"/>
    <s v="IMPORTS THROUGH PORT CANAVERAL FLORIDA"/>
    <n v="1727810"/>
    <s v="Boat"/>
    <m/>
    <m/>
    <n v="2024"/>
    <s v="N/A"/>
    <s v="I (import)"/>
    <m/>
  </r>
  <r>
    <s v="Watermelons"/>
    <x v="0"/>
    <s v="No"/>
    <s v="N/A"/>
    <s v="N/A"/>
    <x v="460"/>
    <s v="IMPORTS THROUGH SAN JUAN PUERTO RICO"/>
    <n v="56054"/>
    <s v="Boat"/>
    <m/>
    <m/>
    <n v="2024"/>
    <s v="N/A"/>
    <s v="I (import)"/>
    <m/>
  </r>
  <r>
    <s v="Watermelons"/>
    <x v="3"/>
    <s v="No"/>
    <s v="N/A"/>
    <s v="N/A"/>
    <x v="460"/>
    <s v="IMPORTS THROUGH SOUTH FLORIDA/TAMPA"/>
    <n v="42174"/>
    <s v="Boat"/>
    <m/>
    <m/>
    <n v="2024"/>
    <s v="N/A"/>
    <s v="I (import)"/>
    <m/>
  </r>
  <r>
    <s v="Watermelons"/>
    <x v="0"/>
    <s v="No"/>
    <s v="N/A"/>
    <s v="N/A"/>
    <x v="461"/>
    <s v="IMPORTS THROUGH SAN JUAN PUERTO RICO"/>
    <n v="50829"/>
    <s v="Boat"/>
    <m/>
    <m/>
    <n v="2024"/>
    <s v="N/A"/>
    <s v="I (import)"/>
    <m/>
  </r>
  <r>
    <s v="Watermelons"/>
    <x v="3"/>
    <s v="No"/>
    <s v="N/A"/>
    <s v="N/A"/>
    <x v="461"/>
    <s v="IMPORTS THROUGH WILMINGTON DELAWARE"/>
    <n v="337392"/>
    <s v="Boat"/>
    <m/>
    <m/>
    <n v="2024"/>
    <s v="N/A"/>
    <s v="I (import)"/>
    <m/>
  </r>
  <r>
    <s v="Watermelons"/>
    <x v="1"/>
    <s v="No"/>
    <s v="N/A"/>
    <s v="N/A"/>
    <x v="461"/>
    <s v="MEXICO CROSSINGS THROUGH NOGALES ARIZONA"/>
    <n v="274901"/>
    <s v="Truck"/>
    <m/>
    <m/>
    <n v="2024"/>
    <s v="N/A"/>
    <s v="I (import)"/>
    <m/>
  </r>
  <r>
    <s v="Watermelons"/>
    <x v="1"/>
    <s v="No"/>
    <s v="N/A"/>
    <s v="RED FLESH SEEDLESS MINIATURE"/>
    <x v="461"/>
    <s v="MEXICO CROSSINGS THROUGH NOGALES ARIZONA"/>
    <n v="652901"/>
    <s v="Truck"/>
    <m/>
    <m/>
    <n v="2024"/>
    <s v="N/A"/>
    <s v="I (import)"/>
    <m/>
  </r>
  <r>
    <s v="Watermelons"/>
    <x v="1"/>
    <s v="Yes"/>
    <s v="N/A"/>
    <s v="SEEDLESS"/>
    <x v="461"/>
    <s v="MEXICO CROSSINGS THROUGH NOGALES ARIZONA"/>
    <n v="102535"/>
    <s v="Truck"/>
    <m/>
    <m/>
    <n v="2024"/>
    <s v="N/A"/>
    <s v="I (import)"/>
    <m/>
  </r>
  <r>
    <s v="Watermelons"/>
    <x v="1"/>
    <s v="No"/>
    <s v="N/A"/>
    <s v="SEEDLESS"/>
    <x v="461"/>
    <s v="MEXICO CROSSINGS THROUGH NOGALES ARIZONA"/>
    <n v="1510236"/>
    <s v="Truck"/>
    <m/>
    <m/>
    <n v="2024"/>
    <s v="N/A"/>
    <s v="I (import)"/>
    <m/>
  </r>
  <r>
    <s v="Watermelons"/>
    <x v="1"/>
    <s v="No"/>
    <s v="N/A"/>
    <s v="N/A"/>
    <x v="461"/>
    <s v="MEXICO CROSSINGS THROUGH OTAY MESA CALIFORNIA"/>
    <n v="11264"/>
    <s v="Truck"/>
    <m/>
    <m/>
    <n v="2024"/>
    <s v="N/A"/>
    <s v="I (import)"/>
    <m/>
  </r>
  <r>
    <s v="Watermelons"/>
    <x v="1"/>
    <s v="No"/>
    <s v="N/A"/>
    <s v="SEEDLESS"/>
    <x v="461"/>
    <s v="MEXICO CROSSINGS THROUGH OTAY MESA CALIFORNIA"/>
    <n v="1960"/>
    <s v="Truck"/>
    <m/>
    <m/>
    <n v="2024"/>
    <s v="N/A"/>
    <s v="I (import)"/>
    <m/>
  </r>
  <r>
    <s v="Watermelons"/>
    <x v="3"/>
    <s v="No"/>
    <s v="N/A"/>
    <s v="RED FLESH SEEDLESS MINIATURE"/>
    <x v="461"/>
    <s v="MEXICO CROSSINGS THROUGH PHARR TEXAS"/>
    <n v="36683"/>
    <s v="Truck"/>
    <m/>
    <m/>
    <n v="2024"/>
    <s v="N/A"/>
    <s v="I (import)"/>
    <m/>
  </r>
  <r>
    <s v="Watermelons"/>
    <x v="1"/>
    <s v="No"/>
    <s v="N/A"/>
    <s v="SEEDLESS"/>
    <x v="461"/>
    <s v="MEXICO CROSSINGS THROUGH PHARR TEXAS"/>
    <n v="895961"/>
    <s v="Truck"/>
    <m/>
    <m/>
    <n v="2024"/>
    <s v="N/A"/>
    <s v="I (import)"/>
    <m/>
  </r>
  <r>
    <s v="Watermelons"/>
    <x v="1"/>
    <s v="No"/>
    <s v="N/A"/>
    <s v="N/A"/>
    <x v="461"/>
    <s v="MEXICO CROSSINGS THROUGH PROGRESO TEXAS"/>
    <n v="1758134"/>
    <s v="Truck"/>
    <m/>
    <m/>
    <n v="2024"/>
    <s v="N/A"/>
    <s v="I (import)"/>
    <m/>
  </r>
  <r>
    <s v="Watermelons"/>
    <x v="1"/>
    <s v="No"/>
    <s v="N/A"/>
    <s v="SEEDLESS"/>
    <x v="461"/>
    <s v="MEXICO CROSSINGS THROUGH PROGRESO TEXAS"/>
    <n v="84300"/>
    <s v="Truck"/>
    <m/>
    <m/>
    <n v="2024"/>
    <s v="N/A"/>
    <s v="I (import)"/>
    <m/>
  </r>
  <r>
    <s v="Watermelons"/>
    <x v="1"/>
    <s v="No"/>
    <s v="N/A"/>
    <s v="N/A"/>
    <x v="462"/>
    <s v="MEXICO CROSSINGS THROUGH NOGALES ARIZONA"/>
    <n v="761814"/>
    <s v="Truck"/>
    <m/>
    <m/>
    <n v="2024"/>
    <s v="N/A"/>
    <s v="I (import)"/>
    <m/>
  </r>
  <r>
    <s v="Watermelons"/>
    <x v="1"/>
    <s v="No"/>
    <s v="N/A"/>
    <s v="RED FLESH SEEDLESS MINIATURE"/>
    <x v="462"/>
    <s v="MEXICO CROSSINGS THROUGH NOGALES ARIZONA"/>
    <n v="269632"/>
    <s v="Truck"/>
    <m/>
    <m/>
    <n v="2024"/>
    <s v="N/A"/>
    <s v="I (import)"/>
    <m/>
  </r>
  <r>
    <s v="Watermelons"/>
    <x v="1"/>
    <s v="Yes"/>
    <s v="N/A"/>
    <s v="SEEDLESS"/>
    <x v="462"/>
    <s v="MEXICO CROSSINGS THROUGH NOGALES ARIZONA"/>
    <n v="264992"/>
    <s v="Truck"/>
    <m/>
    <m/>
    <n v="2024"/>
    <s v="N/A"/>
    <s v="I (import)"/>
    <m/>
  </r>
  <r>
    <s v="Watermelons"/>
    <x v="1"/>
    <s v="No"/>
    <s v="N/A"/>
    <s v="SEEDLESS"/>
    <x v="462"/>
    <s v="MEXICO CROSSINGS THROUGH NOGALES ARIZONA"/>
    <n v="1034807"/>
    <s v="Truck"/>
    <m/>
    <m/>
    <n v="2024"/>
    <s v="N/A"/>
    <s v="I (import)"/>
    <m/>
  </r>
  <r>
    <s v="Watermelons"/>
    <x v="1"/>
    <s v="No"/>
    <s v="N/A"/>
    <s v="N/A"/>
    <x v="462"/>
    <s v="MEXICO CROSSINGS THROUGH OTAY MESA CALIFORNIA"/>
    <n v="61602"/>
    <s v="Truck"/>
    <m/>
    <m/>
    <n v="2024"/>
    <s v="N/A"/>
    <s v="I (import)"/>
    <m/>
  </r>
  <r>
    <s v="Watermelons"/>
    <x v="1"/>
    <s v="No"/>
    <s v="N/A"/>
    <s v="SEEDLESS"/>
    <x v="462"/>
    <s v="MEXICO CROSSINGS THROUGH PHARR TEXAS"/>
    <n v="918720"/>
    <s v="Truck"/>
    <m/>
    <m/>
    <n v="2024"/>
    <s v="N/A"/>
    <s v="I (import)"/>
    <m/>
  </r>
  <r>
    <s v="Watermelons"/>
    <x v="1"/>
    <s v="No"/>
    <s v="N/A"/>
    <s v="N/A"/>
    <x v="462"/>
    <s v="MEXICO CROSSINGS THROUGH PROGRESO TEXAS"/>
    <n v="1310606"/>
    <s v="Truck"/>
    <m/>
    <m/>
    <n v="2024"/>
    <s v="N/A"/>
    <s v="I (import)"/>
    <m/>
  </r>
  <r>
    <s v="Watermelons"/>
    <x v="1"/>
    <s v="No"/>
    <s v="N/A"/>
    <s v="SEEDLESS"/>
    <x v="462"/>
    <s v="MEXICO CROSSINGS THROUGH PROGRESO TEXAS"/>
    <n v="3041258"/>
    <s v="Truck"/>
    <m/>
    <m/>
    <n v="2024"/>
    <s v="N/A"/>
    <s v="I (import)"/>
    <m/>
  </r>
  <r>
    <s v="Watermelons"/>
    <x v="1"/>
    <s v="No"/>
    <s v="N/A"/>
    <s v="SEEDLESS"/>
    <x v="462"/>
    <s v="MEXICO CROSSINGS THROUGH RIO GRANDE CITY TEXAS"/>
    <n v="39600"/>
    <s v="Truck"/>
    <m/>
    <m/>
    <n v="2024"/>
    <s v="N/A"/>
    <s v="I (import)"/>
    <m/>
  </r>
  <r>
    <s v="Watermelons"/>
    <x v="3"/>
    <s v="No"/>
    <s v="N/A"/>
    <s v="N/A"/>
    <x v="462"/>
    <s v="IMPORTS THROUGH PHILADELPHIA-CAMDEN PENNSYLVANIA-NEW JERSEY"/>
    <n v="583055"/>
    <s v="Boat"/>
    <m/>
    <m/>
    <n v="2024"/>
    <s v="N/A"/>
    <s v="I (import)"/>
    <m/>
  </r>
  <r>
    <s v="Watermelons"/>
    <x v="3"/>
    <s v="No"/>
    <s v="N/A"/>
    <s v="N/A"/>
    <x v="462"/>
    <s v="IMPORTS THROUGH PORT CANAVERAL FLORIDA"/>
    <n v="168788"/>
    <s v="Boat"/>
    <m/>
    <m/>
    <n v="2024"/>
    <s v="N/A"/>
    <s v="I (import)"/>
    <m/>
  </r>
  <r>
    <s v="Watermelons"/>
    <x v="3"/>
    <s v="No"/>
    <s v="N/A"/>
    <s v="SEEDLESS"/>
    <x v="462"/>
    <s v="IMPORTS THROUGH PORT CANAVERAL FLORIDA"/>
    <n v="165739"/>
    <s v="Boat"/>
    <m/>
    <m/>
    <n v="2024"/>
    <s v="N/A"/>
    <s v="I (import)"/>
    <m/>
  </r>
  <r>
    <s v="Watermelons"/>
    <x v="4"/>
    <s v="No"/>
    <s v="N/A"/>
    <s v="RED FLESH SEEDLESS MINIATURE"/>
    <x v="462"/>
    <s v="IMPORTS THROUGH PORT CANAVERAL FLORIDA"/>
    <n v="250250"/>
    <s v="Boat"/>
    <m/>
    <m/>
    <n v="2024"/>
    <s v="N/A"/>
    <s v="I (import)"/>
    <m/>
  </r>
  <r>
    <s v="Watermelons"/>
    <x v="4"/>
    <s v="No"/>
    <s v="N/A"/>
    <s v="SEEDLESS"/>
    <x v="462"/>
    <s v="IMPORTS THROUGH PORT CANAVERAL FLORIDA"/>
    <n v="178750"/>
    <s v="Boat"/>
    <m/>
    <m/>
    <n v="2024"/>
    <s v="N/A"/>
    <s v="I (import)"/>
    <m/>
  </r>
  <r>
    <s v="Watermelons"/>
    <x v="3"/>
    <s v="No"/>
    <s v="N/A"/>
    <s v="N/A"/>
    <x v="462"/>
    <s v="IMPORTS THROUGH SOUTH FLORIDA/TAMPA"/>
    <n v="147"/>
    <s v="Boat"/>
    <m/>
    <m/>
    <n v="2024"/>
    <s v="N/A"/>
    <s v="I (import)"/>
    <m/>
  </r>
  <r>
    <s v="Watermelons"/>
    <x v="3"/>
    <s v="No"/>
    <s v="N/A"/>
    <s v="SEEDLESS"/>
    <x v="463"/>
    <s v="IMPORTS THROUGH FREEPORT TEXAS"/>
    <n v="538507"/>
    <s v="Boat"/>
    <m/>
    <m/>
    <n v="2024"/>
    <s v="N/A"/>
    <s v="I (import)"/>
    <m/>
  </r>
  <r>
    <s v="Watermelons"/>
    <x v="5"/>
    <s v="No"/>
    <s v="N/A"/>
    <s v="SEEDLESS"/>
    <x v="463"/>
    <s v="IMPORTS THROUGH PHILADELPHIA-CAMDEN PENNSYLVANIA-NEW JERSEY"/>
    <n v="335881"/>
    <s v="Boat"/>
    <m/>
    <m/>
    <n v="2024"/>
    <s v="N/A"/>
    <s v="I (import)"/>
    <m/>
  </r>
  <r>
    <s v="Watermelons"/>
    <x v="3"/>
    <s v="No"/>
    <s v="N/A"/>
    <s v="N/A"/>
    <x v="463"/>
    <s v="IMPORTS THROUGH PHILADELPHIA-CAMDEN PENNSYLVANIA-NEW JERSEY"/>
    <n v="170280"/>
    <s v="Boat"/>
    <m/>
    <m/>
    <n v="2024"/>
    <s v="N/A"/>
    <s v="I (import)"/>
    <m/>
  </r>
  <r>
    <s v="Watermelons"/>
    <x v="3"/>
    <s v="No"/>
    <s v="N/A"/>
    <s v="RED FLESH SEEDLESS MINIATURE"/>
    <x v="463"/>
    <s v="IMPORTS THROUGH PHILADELPHIA-CAMDEN PENNSYLVANIA-NEW JERSEY"/>
    <n v="679250"/>
    <s v="Boat"/>
    <m/>
    <m/>
    <n v="2024"/>
    <s v="N/A"/>
    <s v="I (import)"/>
    <m/>
  </r>
  <r>
    <s v="Watermelons"/>
    <x v="3"/>
    <s v="No"/>
    <s v="N/A"/>
    <s v="SEEDLESS"/>
    <x v="463"/>
    <s v="IMPORTS THROUGH PHILADELPHIA-CAMDEN PENNSYLVANIA-NEW JERSEY"/>
    <n v="289472"/>
    <s v="Boat"/>
    <m/>
    <m/>
    <n v="2024"/>
    <s v="N/A"/>
    <s v="I (import)"/>
    <m/>
  </r>
  <r>
    <s v="Watermelons"/>
    <x v="3"/>
    <s v="No"/>
    <s v="N/A"/>
    <s v="N/A"/>
    <x v="463"/>
    <s v="IMPORTS THROUGH PORT CANAVERAL FLORIDA"/>
    <n v="257800"/>
    <s v="Boat"/>
    <m/>
    <m/>
    <n v="2024"/>
    <s v="N/A"/>
    <s v="I (import)"/>
    <m/>
  </r>
  <r>
    <s v="Watermelons"/>
    <x v="3"/>
    <s v="No"/>
    <s v="N/A"/>
    <s v="SEEDLESS"/>
    <x v="463"/>
    <s v="IMPORTS THROUGH PORT CANAVERAL FLORIDA"/>
    <n v="738461"/>
    <s v="Boat"/>
    <m/>
    <m/>
    <n v="2024"/>
    <s v="N/A"/>
    <s v="I (import)"/>
    <m/>
  </r>
  <r>
    <s v="Watermelons"/>
    <x v="3"/>
    <s v="No"/>
    <s v="N/A"/>
    <s v="N/A"/>
    <x v="463"/>
    <s v="IMPORTS THROUGH SOUTH FLORIDA/TAMPA"/>
    <n v="863276"/>
    <s v="Boat"/>
    <m/>
    <m/>
    <n v="2024"/>
    <s v="N/A"/>
    <s v="I (import)"/>
    <m/>
  </r>
  <r>
    <s v="Watermelons"/>
    <x v="3"/>
    <s v="No"/>
    <s v="N/A"/>
    <s v="SEEDLESS"/>
    <x v="463"/>
    <s v="IMPORTS THROUGH SOUTH FLORIDA/TAMPA"/>
    <n v="1611049"/>
    <s v="Boat"/>
    <m/>
    <m/>
    <n v="2024"/>
    <s v="N/A"/>
    <s v="I (import)"/>
    <m/>
  </r>
  <r>
    <s v="Watermelons"/>
    <x v="3"/>
    <s v="No"/>
    <s v="N/A"/>
    <s v="SEEDLESS"/>
    <x v="463"/>
    <s v="IMPORTS THROUGH WILMINGTON NORTH CAROLINA"/>
    <n v="184378"/>
    <s v="Boat"/>
    <m/>
    <m/>
    <n v="2024"/>
    <s v="N/A"/>
    <s v="I (import)"/>
    <m/>
  </r>
  <r>
    <s v="Watermelons"/>
    <x v="1"/>
    <s v="No"/>
    <s v="N/A"/>
    <s v="N/A"/>
    <x v="463"/>
    <s v="MEXICO CROSSINGS THROUGH NOGALES ARIZONA"/>
    <n v="292992"/>
    <s v="Truck"/>
    <m/>
    <m/>
    <n v="2024"/>
    <s v="N/A"/>
    <s v="I (import)"/>
    <m/>
  </r>
  <r>
    <s v="Watermelons"/>
    <x v="1"/>
    <s v="Yes"/>
    <s v="N/A"/>
    <s v="SEEDLESS"/>
    <x v="463"/>
    <s v="MEXICO CROSSINGS THROUGH NOGALES ARIZONA"/>
    <n v="106891"/>
    <s v="Truck"/>
    <m/>
    <m/>
    <n v="2024"/>
    <s v="N/A"/>
    <s v="I (import)"/>
    <m/>
  </r>
  <r>
    <s v="Watermelons"/>
    <x v="1"/>
    <s v="No"/>
    <s v="N/A"/>
    <s v="SEEDLESS"/>
    <x v="463"/>
    <s v="MEXICO CROSSINGS THROUGH NOGALES ARIZONA"/>
    <n v="1364370"/>
    <s v="Truck"/>
    <m/>
    <m/>
    <n v="2024"/>
    <s v="N/A"/>
    <s v="I (import)"/>
    <m/>
  </r>
  <r>
    <s v="Watermelons"/>
    <x v="1"/>
    <s v="No"/>
    <s v="N/A"/>
    <s v="N/A"/>
    <x v="463"/>
    <s v="MEXICO CROSSINGS THROUGH OTAY MESA CALIFORNIA"/>
    <n v="36436"/>
    <s v="Truck"/>
    <m/>
    <m/>
    <n v="2024"/>
    <s v="N/A"/>
    <s v="I (import)"/>
    <m/>
  </r>
  <r>
    <s v="Watermelons"/>
    <x v="1"/>
    <s v="No"/>
    <s v="N/A"/>
    <s v="N/A"/>
    <x v="463"/>
    <s v="MEXICO CROSSINGS THROUGH PHARR TEXAS"/>
    <n v="239250"/>
    <s v="Truck"/>
    <m/>
    <m/>
    <n v="2024"/>
    <s v="N/A"/>
    <s v="I (import)"/>
    <m/>
  </r>
  <r>
    <s v="Watermelons"/>
    <x v="1"/>
    <s v="No"/>
    <s v="N/A"/>
    <s v="SEEDLESS"/>
    <x v="463"/>
    <s v="MEXICO CROSSINGS THROUGH PHARR TEXAS"/>
    <n v="312682"/>
    <s v="Truck"/>
    <m/>
    <m/>
    <n v="2024"/>
    <s v="N/A"/>
    <s v="I (import)"/>
    <m/>
  </r>
  <r>
    <s v="Watermelons"/>
    <x v="1"/>
    <s v="No"/>
    <s v="N/A"/>
    <s v="N/A"/>
    <x v="463"/>
    <s v="MEXICO CROSSINGS THROUGH PROGRESO TEXAS"/>
    <n v="3400529"/>
    <s v="Truck"/>
    <m/>
    <m/>
    <n v="2024"/>
    <s v="N/A"/>
    <s v="I (import)"/>
    <m/>
  </r>
  <r>
    <s v="Watermelons"/>
    <x v="1"/>
    <s v="No"/>
    <s v="N/A"/>
    <s v="N/A"/>
    <x v="464"/>
    <s v="MEXICO CROSSINGS THROUGH NOGALES ARIZONA"/>
    <n v="120725"/>
    <s v="Truck"/>
    <m/>
    <m/>
    <n v="2024"/>
    <s v="N/A"/>
    <s v="I (import)"/>
    <m/>
  </r>
  <r>
    <s v="Watermelons"/>
    <x v="1"/>
    <s v="No"/>
    <s v="N/A"/>
    <s v="RED FLESH SEEDLESS MINIATURE"/>
    <x v="464"/>
    <s v="MEXICO CROSSINGS THROUGH NOGALES ARIZONA"/>
    <n v="370179"/>
    <s v="Truck"/>
    <m/>
    <m/>
    <n v="2024"/>
    <s v="N/A"/>
    <s v="I (import)"/>
    <m/>
  </r>
  <r>
    <s v="Watermelons"/>
    <x v="1"/>
    <s v="No"/>
    <s v="N/A"/>
    <s v="SEEDLESS"/>
    <x v="464"/>
    <s v="MEXICO CROSSINGS THROUGH NOGALES ARIZONA"/>
    <n v="3132001"/>
    <s v="Truck"/>
    <m/>
    <m/>
    <n v="2024"/>
    <s v="N/A"/>
    <s v="I (import)"/>
    <m/>
  </r>
  <r>
    <s v="Watermelons"/>
    <x v="1"/>
    <s v="No"/>
    <s v="N/A"/>
    <s v="N/A"/>
    <x v="464"/>
    <s v="MEXICO CROSSINGS THROUGH OTAY MESA CALIFORNIA"/>
    <n v="62047"/>
    <s v="Truck"/>
    <m/>
    <m/>
    <n v="2024"/>
    <s v="N/A"/>
    <s v="I (import)"/>
    <m/>
  </r>
  <r>
    <s v="Watermelons"/>
    <x v="1"/>
    <s v="No"/>
    <s v="N/A"/>
    <s v="SEEDLESS"/>
    <x v="464"/>
    <s v="MEXICO CROSSINGS THROUGH OTAY MESA CALIFORNIA"/>
    <n v="2112"/>
    <s v="Truck"/>
    <m/>
    <m/>
    <n v="2024"/>
    <s v="N/A"/>
    <s v="I (import)"/>
    <m/>
  </r>
  <r>
    <s v="Watermelons"/>
    <x v="1"/>
    <s v="No"/>
    <s v="N/A"/>
    <s v="N/A"/>
    <x v="464"/>
    <s v="MEXICO CROSSINGS THROUGH PHARR TEXAS"/>
    <n v="87318"/>
    <s v="Truck"/>
    <m/>
    <m/>
    <n v="2024"/>
    <s v="N/A"/>
    <s v="I (import)"/>
    <m/>
  </r>
  <r>
    <s v="Watermelons"/>
    <x v="1"/>
    <s v="No"/>
    <s v="N/A"/>
    <s v="SEEDLESS"/>
    <x v="464"/>
    <s v="MEXICO CROSSINGS THROUGH PHARR TEXAS"/>
    <n v="340243"/>
    <s v="Truck"/>
    <m/>
    <m/>
    <n v="2024"/>
    <s v="N/A"/>
    <s v="I (import)"/>
    <m/>
  </r>
  <r>
    <s v="Watermelons"/>
    <x v="1"/>
    <s v="No"/>
    <s v="N/A"/>
    <s v="N/A"/>
    <x v="464"/>
    <s v="MEXICO CROSSINGS THROUGH PROGRESO TEXAS"/>
    <n v="1009226"/>
    <s v="Truck"/>
    <m/>
    <m/>
    <n v="2024"/>
    <s v="N/A"/>
    <s v="I (import)"/>
    <m/>
  </r>
  <r>
    <s v="Watermelons"/>
    <x v="1"/>
    <s v="No"/>
    <s v="N/A"/>
    <s v="SEEDLESS"/>
    <x v="464"/>
    <s v="MEXICO CROSSINGS THROUGH PROGRESO TEXAS"/>
    <n v="2046055"/>
    <s v="Truck"/>
    <m/>
    <m/>
    <n v="2024"/>
    <s v="N/A"/>
    <s v="I (import)"/>
    <m/>
  </r>
  <r>
    <s v="Watermelons"/>
    <x v="1"/>
    <s v="No"/>
    <s v="N/A"/>
    <s v="SEEDLESS"/>
    <x v="464"/>
    <s v="MEXICO CROSSINGS THROUGH RIO GRANDE CITY TEXAS"/>
    <n v="352946"/>
    <s v="Truck"/>
    <m/>
    <m/>
    <n v="2024"/>
    <s v="N/A"/>
    <s v="I (import)"/>
    <m/>
  </r>
  <r>
    <s v="Watermelons"/>
    <x v="3"/>
    <s v="No"/>
    <s v="N/A"/>
    <s v="RED FLESH SEEDLESS MINIATURE"/>
    <x v="464"/>
    <s v="IMPORTS THROUGH LOS ANGELES-LONG BEACH CALIFORNIA"/>
    <n v="107250"/>
    <s v="Boat"/>
    <m/>
    <m/>
    <n v="2024"/>
    <s v="N/A"/>
    <s v="I (import)"/>
    <m/>
  </r>
  <r>
    <s v="Watermelons"/>
    <x v="3"/>
    <s v="No"/>
    <s v="N/A"/>
    <s v="SEEDLESS"/>
    <x v="464"/>
    <s v="IMPORTS THROUGH LOS ANGELES-LONG BEACH CALIFORNIA"/>
    <n v="82964"/>
    <s v="Boat"/>
    <m/>
    <m/>
    <n v="2024"/>
    <s v="N/A"/>
    <s v="I (import)"/>
    <m/>
  </r>
  <r>
    <s v="Watermelons"/>
    <x v="3"/>
    <s v="No"/>
    <s v="N/A"/>
    <s v="N/A"/>
    <x v="464"/>
    <s v="IMPORTS THROUGH PORT CANAVERAL FLORIDA"/>
    <n v="371008"/>
    <s v="Boat"/>
    <m/>
    <m/>
    <n v="2024"/>
    <s v="N/A"/>
    <s v="I (import)"/>
    <m/>
  </r>
  <r>
    <s v="Watermelons"/>
    <x v="3"/>
    <s v="No"/>
    <s v="N/A"/>
    <s v="RED FLESH SEEDLESS MINIATURE"/>
    <x v="464"/>
    <s v="IMPORTS THROUGH PORT CANAVERAL FLORIDA"/>
    <n v="3074500"/>
    <s v="Boat"/>
    <m/>
    <m/>
    <n v="2024"/>
    <s v="N/A"/>
    <s v="I (import)"/>
    <m/>
  </r>
  <r>
    <s v="Watermelons"/>
    <x v="3"/>
    <s v="No"/>
    <s v="N/A"/>
    <s v="SEEDLESS"/>
    <x v="464"/>
    <s v="IMPORTS THROUGH PORT CANAVERAL FLORIDA"/>
    <n v="1430000"/>
    <s v="Boat"/>
    <m/>
    <m/>
    <n v="2024"/>
    <s v="N/A"/>
    <s v="I (import)"/>
    <m/>
  </r>
  <r>
    <s v="Watermelons"/>
    <x v="3"/>
    <s v="No"/>
    <s v="N/A"/>
    <s v="N/A"/>
    <x v="464"/>
    <s v="IMPORTS THROUGH SOUTH FLORIDA/TAMPA"/>
    <n v="135903"/>
    <s v="Boat"/>
    <m/>
    <m/>
    <n v="2024"/>
    <s v="N/A"/>
    <s v="I (import)"/>
    <m/>
  </r>
  <r>
    <s v="Watermelons"/>
    <x v="3"/>
    <s v="No"/>
    <s v="N/A"/>
    <s v="SEEDLESS"/>
    <x v="464"/>
    <s v="IMPORTS THROUGH SOUTH FLORIDA/TAMPA"/>
    <n v="3503476"/>
    <s v="Boat"/>
    <m/>
    <m/>
    <n v="2024"/>
    <s v="N/A"/>
    <s v="I (import)"/>
    <m/>
  </r>
  <r>
    <s v="Watermelons"/>
    <x v="3"/>
    <s v="No"/>
    <s v="N/A"/>
    <s v="SEEDLESS"/>
    <x v="465"/>
    <s v="IMPORTS THROUGH LOS ANGELES-LONG BEACH CALIFORNIA"/>
    <n v="396000"/>
    <s v="Boat"/>
    <m/>
    <m/>
    <n v="2024"/>
    <s v="N/A"/>
    <s v="I (import)"/>
    <m/>
  </r>
  <r>
    <s v="Watermelons"/>
    <x v="3"/>
    <s v="No"/>
    <s v="N/A"/>
    <s v="N/A"/>
    <x v="465"/>
    <s v="IMPORTS THROUGH PHILADELPHIA-CAMDEN PENNSYLVANIA-NEW JERSEY"/>
    <n v="271082"/>
    <s v="Boat"/>
    <m/>
    <m/>
    <n v="2024"/>
    <s v="N/A"/>
    <s v="I (import)"/>
    <m/>
  </r>
  <r>
    <s v="Watermelons"/>
    <x v="3"/>
    <s v="No"/>
    <s v="N/A"/>
    <s v="N/A"/>
    <x v="465"/>
    <s v="IMPORTS THROUGH PORT CANAVERAL FLORIDA"/>
    <n v="41072"/>
    <s v="Boat"/>
    <m/>
    <m/>
    <n v="2024"/>
    <s v="N/A"/>
    <s v="I (import)"/>
    <m/>
  </r>
  <r>
    <s v="Watermelons"/>
    <x v="0"/>
    <s v="No"/>
    <s v="N/A"/>
    <s v="N/A"/>
    <x v="465"/>
    <s v="IMPORTS THROUGH SAN JUAN PUERTO RICO"/>
    <n v="4490"/>
    <s v="Boat"/>
    <m/>
    <m/>
    <n v="2024"/>
    <s v="N/A"/>
    <s v="I (import)"/>
    <m/>
  </r>
  <r>
    <s v="Watermelons"/>
    <x v="3"/>
    <s v="No"/>
    <s v="N/A"/>
    <s v="SEEDLESS"/>
    <x v="465"/>
    <s v="IMPORTS THROUGH SOUTH FLORIDA/TAMPA"/>
    <n v="44000"/>
    <s v="Boat"/>
    <m/>
    <m/>
    <n v="2024"/>
    <s v="N/A"/>
    <s v="I (import)"/>
    <m/>
  </r>
  <r>
    <s v="Watermelons"/>
    <x v="3"/>
    <s v="No"/>
    <s v="N/A"/>
    <s v="N/A"/>
    <x v="465"/>
    <s v="IMPORTS THROUGH WILMINGTON DELAWARE"/>
    <n v="340318"/>
    <s v="Boat"/>
    <m/>
    <m/>
    <n v="2024"/>
    <s v="N/A"/>
    <s v="I (import)"/>
    <m/>
  </r>
  <r>
    <s v="Watermelons"/>
    <x v="3"/>
    <s v="No"/>
    <s v="N/A"/>
    <s v="SEEDLESS"/>
    <x v="465"/>
    <s v="IMPORTS THROUGH WILMINGTON DELAWARE"/>
    <n v="168696"/>
    <s v="Boat"/>
    <m/>
    <m/>
    <n v="2024"/>
    <s v="N/A"/>
    <s v="I (import)"/>
    <m/>
  </r>
  <r>
    <s v="Watermelons"/>
    <x v="1"/>
    <s v="No"/>
    <s v="N/A"/>
    <s v="N/A"/>
    <x v="465"/>
    <s v="MEXICO CROSSINGS THROUGH NOGALES ARIZONA"/>
    <n v="333535"/>
    <s v="Truck"/>
    <m/>
    <m/>
    <n v="2024"/>
    <s v="N/A"/>
    <s v="I (import)"/>
    <m/>
  </r>
  <r>
    <s v="Watermelons"/>
    <x v="1"/>
    <s v="No"/>
    <s v="N/A"/>
    <s v="RED FLESH SEEDLESS MINIATURE"/>
    <x v="465"/>
    <s v="MEXICO CROSSINGS THROUGH NOGALES ARIZONA"/>
    <n v="569131"/>
    <s v="Truck"/>
    <m/>
    <m/>
    <n v="2024"/>
    <s v="N/A"/>
    <s v="I (import)"/>
    <m/>
  </r>
  <r>
    <s v="Watermelons"/>
    <x v="1"/>
    <s v="Yes"/>
    <s v="N/A"/>
    <s v="SEEDLESS"/>
    <x v="465"/>
    <s v="MEXICO CROSSINGS THROUGH NOGALES ARIZONA"/>
    <n v="173426"/>
    <s v="Truck"/>
    <m/>
    <m/>
    <n v="2024"/>
    <s v="N/A"/>
    <s v="I (import)"/>
    <m/>
  </r>
  <r>
    <s v="Watermelons"/>
    <x v="1"/>
    <s v="No"/>
    <s v="N/A"/>
    <s v="SEEDLESS"/>
    <x v="465"/>
    <s v="MEXICO CROSSINGS THROUGH NOGALES ARIZONA"/>
    <n v="951799"/>
    <s v="Truck"/>
    <m/>
    <m/>
    <n v="2024"/>
    <s v="N/A"/>
    <s v="I (import)"/>
    <m/>
  </r>
  <r>
    <s v="Watermelons"/>
    <x v="1"/>
    <s v="No"/>
    <s v="N/A"/>
    <s v="N/A"/>
    <x v="465"/>
    <s v="MEXICO CROSSINGS THROUGH OTAY MESA CALIFORNIA"/>
    <n v="15770"/>
    <s v="Truck"/>
    <m/>
    <m/>
    <n v="2024"/>
    <s v="N/A"/>
    <s v="I (import)"/>
    <m/>
  </r>
  <r>
    <s v="Watermelons"/>
    <x v="1"/>
    <s v="No"/>
    <s v="N/A"/>
    <s v="N/A"/>
    <x v="465"/>
    <s v="MEXICO CROSSINGS THROUGH PHARR TEXAS"/>
    <n v="220264"/>
    <s v="Truck"/>
    <m/>
    <m/>
    <n v="2024"/>
    <s v="N/A"/>
    <s v="I (import)"/>
    <m/>
  </r>
  <r>
    <s v="Watermelons"/>
    <x v="1"/>
    <s v="No"/>
    <s v="N/A"/>
    <s v="SEEDLESS"/>
    <x v="465"/>
    <s v="MEXICO CROSSINGS THROUGH PHARR TEXAS"/>
    <n v="43560"/>
    <s v="Truck"/>
    <m/>
    <m/>
    <n v="2024"/>
    <s v="N/A"/>
    <s v="I (import)"/>
    <m/>
  </r>
  <r>
    <s v="Watermelons"/>
    <x v="1"/>
    <s v="No"/>
    <s v="N/A"/>
    <s v="N/A"/>
    <x v="465"/>
    <s v="MEXICO CROSSINGS THROUGH PROGRESO TEXAS"/>
    <n v="2883976"/>
    <s v="Truck"/>
    <m/>
    <m/>
    <n v="2024"/>
    <s v="N/A"/>
    <s v="I (import)"/>
    <m/>
  </r>
  <r>
    <s v="Watermelons"/>
    <x v="1"/>
    <s v="No"/>
    <s v="N/A"/>
    <s v="N/A"/>
    <x v="466"/>
    <s v="MEXICO CROSSINGS THROUGH NOGALES ARIZONA"/>
    <n v="56881"/>
    <s v="Truck"/>
    <m/>
    <m/>
    <n v="2024"/>
    <s v="N/A"/>
    <s v="I (import)"/>
    <m/>
  </r>
  <r>
    <s v="Watermelons"/>
    <x v="1"/>
    <s v="No"/>
    <s v="N/A"/>
    <s v="RED FLESH SEEDLESS MINIATURE"/>
    <x v="466"/>
    <s v="MEXICO CROSSINGS THROUGH NOGALES ARIZONA"/>
    <n v="663481"/>
    <s v="Truck"/>
    <m/>
    <m/>
    <n v="2024"/>
    <s v="N/A"/>
    <s v="I (import)"/>
    <m/>
  </r>
  <r>
    <s v="Watermelons"/>
    <x v="1"/>
    <s v="Yes"/>
    <s v="N/A"/>
    <s v="SEEDLESS"/>
    <x v="466"/>
    <s v="MEXICO CROSSINGS THROUGH NOGALES ARIZONA"/>
    <n v="85450"/>
    <s v="Truck"/>
    <m/>
    <m/>
    <n v="2024"/>
    <s v="N/A"/>
    <s v="I (import)"/>
    <m/>
  </r>
  <r>
    <s v="Watermelons"/>
    <x v="1"/>
    <s v="No"/>
    <s v="N/A"/>
    <s v="SEEDLESS"/>
    <x v="466"/>
    <s v="MEXICO CROSSINGS THROUGH NOGALES ARIZONA"/>
    <n v="698621"/>
    <s v="Truck"/>
    <m/>
    <m/>
    <n v="2024"/>
    <s v="N/A"/>
    <s v="I (import)"/>
    <m/>
  </r>
  <r>
    <s v="Watermelons"/>
    <x v="1"/>
    <s v="No"/>
    <s v="N/A"/>
    <s v="N/A"/>
    <x v="466"/>
    <s v="MEXICO CROSSINGS THROUGH OTAY MESA CALIFORNIA"/>
    <n v="22440"/>
    <s v="Truck"/>
    <m/>
    <m/>
    <n v="2024"/>
    <s v="N/A"/>
    <s v="I (import)"/>
    <m/>
  </r>
  <r>
    <s v="Watermelons"/>
    <x v="1"/>
    <s v="No"/>
    <s v="N/A"/>
    <s v="N/A"/>
    <x v="466"/>
    <s v="MEXICO CROSSINGS THROUGH PHARR TEXAS"/>
    <n v="46332"/>
    <s v="Truck"/>
    <m/>
    <m/>
    <n v="2024"/>
    <s v="N/A"/>
    <s v="I (import)"/>
    <m/>
  </r>
  <r>
    <s v="Watermelons"/>
    <x v="1"/>
    <s v="No"/>
    <s v="N/A"/>
    <s v="SEEDLESS"/>
    <x v="466"/>
    <s v="MEXICO CROSSINGS THROUGH PHARR TEXAS"/>
    <n v="501239"/>
    <s v="Truck"/>
    <m/>
    <m/>
    <n v="2024"/>
    <s v="N/A"/>
    <s v="I (import)"/>
    <m/>
  </r>
  <r>
    <s v="Watermelons"/>
    <x v="1"/>
    <s v="No"/>
    <s v="N/A"/>
    <s v="N/A"/>
    <x v="466"/>
    <s v="MEXICO CROSSINGS THROUGH PROGRESO TEXAS"/>
    <n v="2047179"/>
    <s v="Truck"/>
    <m/>
    <m/>
    <n v="2024"/>
    <s v="N/A"/>
    <s v="I (import)"/>
    <m/>
  </r>
  <r>
    <s v="Watermelons"/>
    <x v="3"/>
    <s v="No"/>
    <s v="N/A"/>
    <s v="N/A"/>
    <x v="466"/>
    <s v="IMPORTS THROUGH PHILADELPHIA-CAMDEN PENNSYLVANIA-NEW JERSEY"/>
    <n v="954021"/>
    <s v="Boat"/>
    <m/>
    <m/>
    <n v="2024"/>
    <s v="N/A"/>
    <s v="I (import)"/>
    <m/>
  </r>
  <r>
    <s v="Watermelons"/>
    <x v="3"/>
    <s v="No"/>
    <s v="N/A"/>
    <s v="SEEDLESS"/>
    <x v="466"/>
    <s v="IMPORTS THROUGH PORT CANAVERAL FLORIDA"/>
    <n v="368993"/>
    <s v="Boat"/>
    <m/>
    <m/>
    <n v="2024"/>
    <s v="N/A"/>
    <s v="I (import)"/>
    <m/>
  </r>
  <r>
    <s v="Watermelons"/>
    <x v="0"/>
    <s v="No"/>
    <s v="N/A"/>
    <s v="N/A"/>
    <x v="466"/>
    <s v="IMPORTS THROUGH SAN JUAN PUERTO RICO"/>
    <n v="11114"/>
    <s v="Boat"/>
    <m/>
    <m/>
    <n v="2024"/>
    <s v="N/A"/>
    <s v="I (import)"/>
    <m/>
  </r>
  <r>
    <s v="Watermelons"/>
    <x v="3"/>
    <s v="No"/>
    <s v="N/A"/>
    <s v="SEEDLESS"/>
    <x v="466"/>
    <s v="IMPORTS THROUGH SOUTH FLORIDA/TAMPA"/>
    <n v="42174"/>
    <s v="Boat"/>
    <m/>
    <m/>
    <n v="2024"/>
    <s v="N/A"/>
    <s v="I (import)"/>
    <m/>
  </r>
  <r>
    <s v="Watermelons"/>
    <x v="3"/>
    <s v="No"/>
    <s v="N/A"/>
    <s v="SEEDLESS"/>
    <x v="467"/>
    <s v="IMPORTS THROUGH FREEPORT TEXAS"/>
    <n v="665795"/>
    <s v="Boat"/>
    <m/>
    <m/>
    <n v="2024"/>
    <s v="N/A"/>
    <s v="I (import)"/>
    <m/>
  </r>
  <r>
    <s v="Watermelons"/>
    <x v="3"/>
    <s v="No"/>
    <s v="N/A"/>
    <s v="N/A"/>
    <x v="467"/>
    <s v="IMPORTS THROUGH PORT CANAVERAL FLORIDA"/>
    <n v="378972"/>
    <s v="Boat"/>
    <m/>
    <m/>
    <n v="2024"/>
    <s v="N/A"/>
    <s v="I (import)"/>
    <m/>
  </r>
  <r>
    <s v="Watermelons"/>
    <x v="3"/>
    <s v="No"/>
    <s v="N/A"/>
    <s v="SEEDLESS"/>
    <x v="467"/>
    <s v="IMPORTS THROUGH PORT CANAVERAL FLORIDA"/>
    <n v="799234"/>
    <s v="Boat"/>
    <m/>
    <m/>
    <n v="2024"/>
    <s v="N/A"/>
    <s v="I (import)"/>
    <m/>
  </r>
  <r>
    <s v="Watermelons"/>
    <x v="0"/>
    <s v="No"/>
    <s v="N/A"/>
    <s v="N/A"/>
    <x v="467"/>
    <s v="IMPORTS THROUGH SAN JUAN PUERTO RICO"/>
    <n v="9031"/>
    <s v="Boat"/>
    <m/>
    <m/>
    <n v="2024"/>
    <s v="N/A"/>
    <s v="I (import)"/>
    <m/>
  </r>
  <r>
    <s v="Watermelons"/>
    <x v="3"/>
    <s v="No"/>
    <s v="N/A"/>
    <s v="N/A"/>
    <x v="467"/>
    <s v="IMPORTS THROUGH SOUTH FLORIDA/TAMPA"/>
    <n v="130423"/>
    <s v="Boat"/>
    <m/>
    <m/>
    <n v="2024"/>
    <s v="N/A"/>
    <s v="I (import)"/>
    <m/>
  </r>
  <r>
    <s v="Watermelons"/>
    <x v="1"/>
    <s v="No"/>
    <s v="N/A"/>
    <s v="N/A"/>
    <x v="467"/>
    <s v="MEXICO CROSSINGS THROUGH NOGALES ARIZONA"/>
    <n v="197932"/>
    <s v="Truck"/>
    <m/>
    <m/>
    <n v="2024"/>
    <s v="N/A"/>
    <s v="I (import)"/>
    <m/>
  </r>
  <r>
    <s v="Watermelons"/>
    <x v="1"/>
    <s v="No"/>
    <s v="N/A"/>
    <s v="RED FLESH SEEDLESS MINIATURE"/>
    <x v="467"/>
    <s v="MEXICO CROSSINGS THROUGH NOGALES ARIZONA"/>
    <n v="384044"/>
    <s v="Truck"/>
    <m/>
    <m/>
    <n v="2024"/>
    <s v="N/A"/>
    <s v="I (import)"/>
    <m/>
  </r>
  <r>
    <s v="Watermelons"/>
    <x v="1"/>
    <s v="No"/>
    <s v="N/A"/>
    <s v="SEEDLESS"/>
    <x v="467"/>
    <s v="MEXICO CROSSINGS THROUGH NOGALES ARIZONA"/>
    <n v="1547981"/>
    <s v="Truck"/>
    <m/>
    <m/>
    <n v="2024"/>
    <s v="N/A"/>
    <s v="I (import)"/>
    <m/>
  </r>
  <r>
    <s v="Watermelons"/>
    <x v="1"/>
    <s v="No"/>
    <s v="N/A"/>
    <s v="N/A"/>
    <x v="467"/>
    <s v="MEXICO CROSSINGS THROUGH OTAY MESA CALIFORNIA"/>
    <n v="19930"/>
    <s v="Truck"/>
    <m/>
    <m/>
    <n v="2024"/>
    <s v="N/A"/>
    <s v="I (import)"/>
    <m/>
  </r>
  <r>
    <s v="Watermelons"/>
    <x v="1"/>
    <s v="No"/>
    <s v="N/A"/>
    <s v="N/A"/>
    <x v="467"/>
    <s v="MEXICO CROSSINGS THROUGH PROGRESO TEXAS"/>
    <n v="851206"/>
    <s v="Truck"/>
    <m/>
    <m/>
    <n v="2024"/>
    <s v="N/A"/>
    <s v="I (import)"/>
    <m/>
  </r>
  <r>
    <s v="Watermelons"/>
    <x v="1"/>
    <s v="No"/>
    <s v="N/A"/>
    <s v="SEEDLESS"/>
    <x v="467"/>
    <s v="MEXICO CROSSINGS THROUGH PROGRESO TEXAS"/>
    <n v="1442364"/>
    <s v="Truck"/>
    <m/>
    <m/>
    <n v="2024"/>
    <s v="N/A"/>
    <s v="I (import)"/>
    <m/>
  </r>
  <r>
    <s v="Watermelons"/>
    <x v="1"/>
    <s v="No"/>
    <s v="N/A"/>
    <s v="SEEDLESS"/>
    <x v="467"/>
    <s v="MEXICO CROSSINGS THROUGH RIO GRANDE CITY TEXAS"/>
    <n v="1153768"/>
    <s v="Truck"/>
    <m/>
    <m/>
    <n v="2024"/>
    <s v="N/A"/>
    <s v="I (import)"/>
    <m/>
  </r>
  <r>
    <s v="Watermelons"/>
    <x v="1"/>
    <s v="No"/>
    <s v="N/A"/>
    <s v="N/A"/>
    <x v="468"/>
    <s v="MEXICO CROSSINGS THROUGH NOGALES ARIZONA"/>
    <n v="125285"/>
    <s v="Truck"/>
    <m/>
    <m/>
    <n v="2024"/>
    <s v="N/A"/>
    <s v="I (import)"/>
    <m/>
  </r>
  <r>
    <s v="Watermelons"/>
    <x v="1"/>
    <s v="No"/>
    <s v="N/A"/>
    <s v="RED FLESH SEEDLESS MINIATURE"/>
    <x v="468"/>
    <s v="MEXICO CROSSINGS THROUGH NOGALES ARIZONA"/>
    <n v="835571"/>
    <s v="Truck"/>
    <m/>
    <m/>
    <n v="2024"/>
    <s v="N/A"/>
    <s v="I (import)"/>
    <m/>
  </r>
  <r>
    <s v="Watermelons"/>
    <x v="1"/>
    <s v="Yes"/>
    <s v="N/A"/>
    <s v="SEEDLESS"/>
    <x v="468"/>
    <s v="MEXICO CROSSINGS THROUGH NOGALES ARIZONA"/>
    <n v="41923"/>
    <s v="Truck"/>
    <m/>
    <m/>
    <n v="2024"/>
    <s v="N/A"/>
    <s v="I (import)"/>
    <m/>
  </r>
  <r>
    <s v="Watermelons"/>
    <x v="1"/>
    <s v="No"/>
    <s v="N/A"/>
    <s v="SEEDLESS"/>
    <x v="468"/>
    <s v="MEXICO CROSSINGS THROUGH NOGALES ARIZONA"/>
    <n v="1378511"/>
    <s v="Truck"/>
    <m/>
    <m/>
    <n v="2024"/>
    <s v="N/A"/>
    <s v="I (import)"/>
    <m/>
  </r>
  <r>
    <s v="Watermelons"/>
    <x v="1"/>
    <s v="No"/>
    <s v="N/A"/>
    <s v="N/A"/>
    <x v="468"/>
    <s v="MEXICO CROSSINGS THROUGH OTAY MESA CALIFORNIA"/>
    <n v="131762"/>
    <s v="Truck"/>
    <m/>
    <m/>
    <n v="2024"/>
    <s v="N/A"/>
    <s v="I (import)"/>
    <m/>
  </r>
  <r>
    <s v="Watermelons"/>
    <x v="1"/>
    <s v="No"/>
    <s v="N/A"/>
    <s v="SEEDLESS"/>
    <x v="468"/>
    <s v="MEXICO CROSSINGS THROUGH OTAY MESA CALIFORNIA"/>
    <n v="27438"/>
    <s v="Truck"/>
    <m/>
    <m/>
    <n v="2024"/>
    <s v="N/A"/>
    <s v="I (import)"/>
    <m/>
  </r>
  <r>
    <s v="Watermelons"/>
    <x v="1"/>
    <s v="No"/>
    <s v="N/A"/>
    <s v="N/A"/>
    <x v="468"/>
    <s v="MEXICO CROSSINGS THROUGH PHARR TEXAS"/>
    <n v="205018"/>
    <s v="Truck"/>
    <m/>
    <m/>
    <n v="2024"/>
    <s v="N/A"/>
    <s v="I (import)"/>
    <m/>
  </r>
  <r>
    <s v="Watermelons"/>
    <x v="1"/>
    <s v="No"/>
    <s v="N/A"/>
    <s v="N/A"/>
    <x v="468"/>
    <s v="MEXICO CROSSINGS THROUGH PROGRESO TEXAS"/>
    <n v="2347288"/>
    <s v="Truck"/>
    <m/>
    <m/>
    <n v="2024"/>
    <s v="N/A"/>
    <s v="I (import)"/>
    <m/>
  </r>
  <r>
    <s v="Watermelons"/>
    <x v="1"/>
    <s v="No"/>
    <s v="N/A"/>
    <s v="SEEDLESS"/>
    <x v="468"/>
    <s v="MEXICO CROSSINGS THROUGH PROGRESO TEXAS"/>
    <n v="801944"/>
    <s v="Truck"/>
    <m/>
    <m/>
    <n v="2024"/>
    <s v="N/A"/>
    <s v="I (import)"/>
    <m/>
  </r>
  <r>
    <s v="Watermelons"/>
    <x v="1"/>
    <s v="No"/>
    <s v="N/A"/>
    <s v="SEEDLESS"/>
    <x v="468"/>
    <s v="MEXICO CROSSINGS THROUGH RIO GRANDE CITY TEXAS"/>
    <n v="183590"/>
    <s v="Truck"/>
    <m/>
    <m/>
    <n v="2024"/>
    <s v="N/A"/>
    <s v="I (import)"/>
    <m/>
  </r>
  <r>
    <s v="Watermelons"/>
    <x v="3"/>
    <s v="No"/>
    <s v="N/A"/>
    <s v="RED FLESH SEEDLESS MINIATURE"/>
    <x v="468"/>
    <s v="IMPORTS THROUGH FREEPORT TEXAS"/>
    <n v="178750"/>
    <s v="Boat"/>
    <m/>
    <m/>
    <n v="2024"/>
    <s v="N/A"/>
    <s v="I (import)"/>
    <m/>
  </r>
  <r>
    <s v="Watermelons"/>
    <x v="5"/>
    <s v="No"/>
    <s v="N/A"/>
    <s v="SEEDLESS"/>
    <x v="468"/>
    <s v="IMPORTS THROUGH PHILADELPHIA-CAMDEN PENNSYLVANIA-NEW JERSEY"/>
    <n v="195384"/>
    <s v="Boat"/>
    <m/>
    <m/>
    <n v="2024"/>
    <s v="N/A"/>
    <s v="I (import)"/>
    <m/>
  </r>
  <r>
    <s v="Watermelons"/>
    <x v="3"/>
    <s v="No"/>
    <s v="N/A"/>
    <s v="RED FLESH SEEDLESS MINIATURE"/>
    <x v="468"/>
    <s v="IMPORTS THROUGH PORT CANAVERAL FLORIDA"/>
    <n v="393250"/>
    <s v="Boat"/>
    <m/>
    <m/>
    <n v="2024"/>
    <s v="N/A"/>
    <s v="I (import)"/>
    <m/>
  </r>
  <r>
    <s v="Watermelons"/>
    <x v="3"/>
    <s v="No"/>
    <s v="N/A"/>
    <s v="SEEDLESS"/>
    <x v="468"/>
    <s v="IMPORTS THROUGH PORT CANAVERAL FLORIDA"/>
    <n v="715000"/>
    <s v="Boat"/>
    <m/>
    <m/>
    <n v="2024"/>
    <s v="N/A"/>
    <s v="I (import)"/>
    <m/>
  </r>
  <r>
    <s v="Watermelons"/>
    <x v="4"/>
    <s v="No"/>
    <s v="N/A"/>
    <s v="RED FLESH SEEDLESS MINIATURE"/>
    <x v="468"/>
    <s v="IMPORTS THROUGH PORT CANAVERAL FLORIDA"/>
    <n v="35750"/>
    <s v="Boat"/>
    <m/>
    <m/>
    <n v="2024"/>
    <s v="N/A"/>
    <s v="I (import)"/>
    <m/>
  </r>
  <r>
    <s v="Watermelons"/>
    <x v="4"/>
    <s v="No"/>
    <s v="N/A"/>
    <s v="SEEDLESS"/>
    <x v="468"/>
    <s v="IMPORTS THROUGH PORT CANAVERAL FLORIDA"/>
    <n v="286000"/>
    <s v="Boat"/>
    <m/>
    <m/>
    <n v="2024"/>
    <s v="N/A"/>
    <s v="I (import)"/>
    <m/>
  </r>
  <r>
    <s v="Watermelons"/>
    <x v="0"/>
    <s v="No"/>
    <s v="N/A"/>
    <s v="N/A"/>
    <x v="468"/>
    <s v="IMPORTS THROUGH SAN JUAN PUERTO RICO"/>
    <n v="14538"/>
    <s v="Boat"/>
    <m/>
    <m/>
    <n v="2024"/>
    <s v="N/A"/>
    <s v="I (import)"/>
    <m/>
  </r>
  <r>
    <s v="Watermelons"/>
    <x v="3"/>
    <s v="No"/>
    <s v="N/A"/>
    <s v="N/A"/>
    <x v="468"/>
    <s v="IMPORTS THROUGH SOUTH FLORIDA/TAMPA"/>
    <n v="901681"/>
    <s v="Boat"/>
    <m/>
    <m/>
    <n v="2024"/>
    <s v="N/A"/>
    <s v="I (import)"/>
    <m/>
  </r>
  <r>
    <s v="Watermelons"/>
    <x v="3"/>
    <s v="No"/>
    <s v="N/A"/>
    <s v="SEEDLESS"/>
    <x v="468"/>
    <s v="IMPORTS THROUGH SOUTH FLORIDA/TAMPA"/>
    <n v="3468423"/>
    <s v="Boat"/>
    <m/>
    <m/>
    <n v="2024"/>
    <s v="N/A"/>
    <s v="I (import)"/>
    <m/>
  </r>
  <r>
    <s v="Watermelons"/>
    <x v="3"/>
    <s v="No"/>
    <s v="N/A"/>
    <s v="RED FLESH SEEDLESS MINIATURE"/>
    <x v="469"/>
    <s v="IMPORTS THROUGH LOS ANGELES-LONG BEACH CALIFORNIA"/>
    <n v="321750"/>
    <s v="Boat"/>
    <m/>
    <m/>
    <n v="2024"/>
    <s v="N/A"/>
    <s v="I (import)"/>
    <m/>
  </r>
  <r>
    <s v="Watermelons"/>
    <x v="3"/>
    <s v="No"/>
    <s v="N/A"/>
    <s v="SEEDLESS"/>
    <x v="469"/>
    <s v="IMPORTS THROUGH LOS ANGELES-LONG BEACH CALIFORNIA"/>
    <n v="593897"/>
    <s v="Boat"/>
    <m/>
    <m/>
    <n v="2024"/>
    <s v="N/A"/>
    <s v="I (import)"/>
    <m/>
  </r>
  <r>
    <s v="Watermelons"/>
    <x v="3"/>
    <s v="No"/>
    <s v="N/A"/>
    <s v="N/A"/>
    <x v="469"/>
    <s v="IMPORTS THROUGH PORT CANAVERAL FLORIDA"/>
    <n v="147550"/>
    <s v="Boat"/>
    <m/>
    <m/>
    <n v="2024"/>
    <s v="N/A"/>
    <s v="I (import)"/>
    <m/>
  </r>
  <r>
    <s v="Watermelons"/>
    <x v="1"/>
    <s v="No"/>
    <s v="N/A"/>
    <s v="N/A"/>
    <x v="469"/>
    <s v="MEXICO CROSSINGS THROUGH NOGALES ARIZONA"/>
    <n v="333685"/>
    <s v="Truck"/>
    <m/>
    <m/>
    <n v="2024"/>
    <s v="N/A"/>
    <s v="I (import)"/>
    <m/>
  </r>
  <r>
    <s v="Watermelons"/>
    <x v="1"/>
    <s v="No"/>
    <s v="N/A"/>
    <s v="RED FLESH SEEDLESS MINIATURE"/>
    <x v="469"/>
    <s v="MEXICO CROSSINGS THROUGH NOGALES ARIZONA"/>
    <n v="316468"/>
    <s v="Truck"/>
    <m/>
    <m/>
    <n v="2024"/>
    <s v="N/A"/>
    <s v="I (import)"/>
    <m/>
  </r>
  <r>
    <s v="Watermelons"/>
    <x v="1"/>
    <s v="Yes"/>
    <s v="N/A"/>
    <s v="SEEDLESS"/>
    <x v="469"/>
    <s v="MEXICO CROSSINGS THROUGH NOGALES ARIZONA"/>
    <n v="67320"/>
    <s v="Truck"/>
    <m/>
    <m/>
    <n v="2024"/>
    <s v="N/A"/>
    <s v="I (import)"/>
    <m/>
  </r>
  <r>
    <s v="Watermelons"/>
    <x v="1"/>
    <s v="No"/>
    <s v="N/A"/>
    <s v="SEEDLESS"/>
    <x v="469"/>
    <s v="MEXICO CROSSINGS THROUGH NOGALES ARIZONA"/>
    <n v="623761"/>
    <s v="Truck"/>
    <m/>
    <m/>
    <n v="2024"/>
    <s v="N/A"/>
    <s v="I (import)"/>
    <m/>
  </r>
  <r>
    <s v="Watermelons"/>
    <x v="1"/>
    <s v="No"/>
    <s v="N/A"/>
    <s v="SEEDLESS"/>
    <x v="469"/>
    <s v="MEXICO CROSSINGS THROUGH OTAY MESA CALIFORNIA"/>
    <n v="46325"/>
    <s v="Truck"/>
    <m/>
    <m/>
    <n v="2024"/>
    <s v="N/A"/>
    <s v="I (import)"/>
    <m/>
  </r>
  <r>
    <s v="Watermelons"/>
    <x v="1"/>
    <s v="No"/>
    <s v="N/A"/>
    <s v="SEEDLESS"/>
    <x v="469"/>
    <s v="MEXICO CROSSINGS THROUGH PHARR TEXAS"/>
    <n v="49280"/>
    <s v="Truck"/>
    <m/>
    <m/>
    <n v="2024"/>
    <s v="N/A"/>
    <s v="I (import)"/>
    <m/>
  </r>
  <r>
    <s v="Watermelons"/>
    <x v="1"/>
    <s v="No"/>
    <s v="N/A"/>
    <s v="N/A"/>
    <x v="469"/>
    <s v="MEXICO CROSSINGS THROUGH PROGRESO TEXAS"/>
    <n v="894564"/>
    <s v="Truck"/>
    <m/>
    <m/>
    <n v="2024"/>
    <s v="N/A"/>
    <s v="I (import)"/>
    <m/>
  </r>
  <r>
    <s v="Watermelons"/>
    <x v="1"/>
    <s v="No"/>
    <s v="N/A"/>
    <s v="SEEDLESS"/>
    <x v="469"/>
    <s v="MEXICO CROSSINGS THROUGH PROGRESO TEXAS"/>
    <n v="965118"/>
    <s v="Truck"/>
    <m/>
    <m/>
    <n v="2024"/>
    <s v="N/A"/>
    <s v="I (import)"/>
    <m/>
  </r>
  <r>
    <s v="Watermelons"/>
    <x v="1"/>
    <s v="No"/>
    <s v="N/A"/>
    <s v="SEEDLESS"/>
    <x v="469"/>
    <s v="MEXICO CROSSINGS THROUGH RIO GRANDE CITY TEXAS"/>
    <n v="582032"/>
    <s v="Truck"/>
    <m/>
    <m/>
    <n v="2024"/>
    <s v="N/A"/>
    <s v="I (import)"/>
    <m/>
  </r>
  <r>
    <s v="Watermelons"/>
    <x v="3"/>
    <s v="No"/>
    <s v="N/A"/>
    <s v="RED FLESH SEEDLESS MINIATURE"/>
    <x v="470"/>
    <s v="IMPORTS THROUGH LOS ANGELES-LONG BEACH CALIFORNIA"/>
    <n v="357500"/>
    <s v="Boat"/>
    <m/>
    <m/>
    <n v="2024"/>
    <s v="N/A"/>
    <s v="I (import)"/>
    <m/>
  </r>
  <r>
    <s v="Watermelons"/>
    <x v="3"/>
    <s v="No"/>
    <s v="N/A"/>
    <s v="N/A"/>
    <x v="470"/>
    <s v="IMPORTS THROUGH PHILADELPHIA-CAMDEN PENNSYLVANIA-NEW JERSEY"/>
    <n v="1579151"/>
    <s v="Boat"/>
    <m/>
    <m/>
    <n v="2024"/>
    <s v="N/A"/>
    <s v="I (import)"/>
    <m/>
  </r>
  <r>
    <s v="Watermelons"/>
    <x v="0"/>
    <s v="No"/>
    <s v="N/A"/>
    <s v="N/A"/>
    <x v="470"/>
    <s v="IMPORTS THROUGH SAN JUAN PUERTO RICO"/>
    <n v="6899"/>
    <s v="Boat"/>
    <m/>
    <m/>
    <n v="2024"/>
    <s v="N/A"/>
    <s v="I (import)"/>
    <m/>
  </r>
  <r>
    <s v="Watermelons"/>
    <x v="3"/>
    <s v="No"/>
    <s v="N/A"/>
    <s v="RED FLESH SEEDLESS MINIATURE"/>
    <x v="470"/>
    <s v="IMPORTS THROUGH WILMINGTON DELAWARE"/>
    <n v="178750"/>
    <s v="Boat"/>
    <m/>
    <m/>
    <n v="2024"/>
    <s v="N/A"/>
    <s v="I (import)"/>
    <m/>
  </r>
  <r>
    <s v="Watermelons"/>
    <x v="3"/>
    <s v="No"/>
    <s v="N/A"/>
    <s v="SEEDLESS"/>
    <x v="470"/>
    <s v="IMPORTS THROUGH WILMINGTON DELAWARE"/>
    <n v="693044"/>
    <s v="Boat"/>
    <m/>
    <m/>
    <n v="2024"/>
    <s v="N/A"/>
    <s v="I (import)"/>
    <m/>
  </r>
  <r>
    <s v="Watermelons"/>
    <x v="1"/>
    <s v="No"/>
    <s v="N/A"/>
    <s v="N/A"/>
    <x v="470"/>
    <s v="MEXICO CROSSINGS THROUGH NOGALES ARIZONA"/>
    <n v="65945"/>
    <s v="Truck"/>
    <m/>
    <m/>
    <n v="2024"/>
    <s v="N/A"/>
    <s v="I (import)"/>
    <m/>
  </r>
  <r>
    <s v="Watermelons"/>
    <x v="1"/>
    <s v="No"/>
    <s v="N/A"/>
    <s v="RED FLESH SEEDLESS MINIATURE"/>
    <x v="470"/>
    <s v="MEXICO CROSSINGS THROUGH NOGALES ARIZONA"/>
    <n v="122597"/>
    <s v="Truck"/>
    <m/>
    <m/>
    <n v="2024"/>
    <s v="N/A"/>
    <s v="I (import)"/>
    <m/>
  </r>
  <r>
    <s v="Watermelons"/>
    <x v="1"/>
    <s v="Yes"/>
    <s v="N/A"/>
    <s v="SEEDLESS"/>
    <x v="470"/>
    <s v="MEXICO CROSSINGS THROUGH NOGALES ARIZONA"/>
    <n v="299288"/>
    <s v="Truck"/>
    <m/>
    <m/>
    <n v="2024"/>
    <s v="N/A"/>
    <s v="I (import)"/>
    <m/>
  </r>
  <r>
    <s v="Watermelons"/>
    <x v="1"/>
    <s v="No"/>
    <s v="N/A"/>
    <s v="SEEDLESS"/>
    <x v="470"/>
    <s v="MEXICO CROSSINGS THROUGH NOGALES ARIZONA"/>
    <n v="772686"/>
    <s v="Truck"/>
    <m/>
    <m/>
    <n v="2024"/>
    <s v="N/A"/>
    <s v="I (import)"/>
    <m/>
  </r>
  <r>
    <s v="Watermelons"/>
    <x v="1"/>
    <s v="No"/>
    <s v="N/A"/>
    <s v="N/A"/>
    <x v="470"/>
    <s v="MEXICO CROSSINGS THROUGH OTAY MESA CALIFORNIA"/>
    <n v="83472"/>
    <s v="Truck"/>
    <m/>
    <m/>
    <n v="2024"/>
    <s v="N/A"/>
    <s v="I (import)"/>
    <m/>
  </r>
  <r>
    <s v="Watermelons"/>
    <x v="1"/>
    <s v="No"/>
    <s v="N/A"/>
    <s v="SEEDLESS"/>
    <x v="470"/>
    <s v="MEXICO CROSSINGS THROUGH OTAY MESA CALIFORNIA"/>
    <n v="46992"/>
    <s v="Truck"/>
    <m/>
    <m/>
    <n v="2024"/>
    <s v="N/A"/>
    <s v="I (import)"/>
    <m/>
  </r>
  <r>
    <s v="Watermelons"/>
    <x v="1"/>
    <s v="No"/>
    <s v="N/A"/>
    <s v="SEEDLESS"/>
    <x v="470"/>
    <s v="MEXICO CROSSINGS THROUGH PHARR TEXAS"/>
    <n v="49280"/>
    <s v="Truck"/>
    <m/>
    <m/>
    <n v="2024"/>
    <s v="N/A"/>
    <s v="I (import)"/>
    <m/>
  </r>
  <r>
    <s v="Watermelons"/>
    <x v="1"/>
    <s v="No"/>
    <s v="N/A"/>
    <s v="N/A"/>
    <x v="470"/>
    <s v="MEXICO CROSSINGS THROUGH PROGRESO TEXAS"/>
    <n v="1732161"/>
    <s v="Truck"/>
    <m/>
    <m/>
    <n v="2024"/>
    <s v="N/A"/>
    <s v="I (import)"/>
    <m/>
  </r>
  <r>
    <s v="Watermelons"/>
    <x v="3"/>
    <s v="No"/>
    <s v="N/A"/>
    <s v="RED FLESH SEEDLESS MINIATURE"/>
    <x v="471"/>
    <s v="IMPORTS THROUGH FREEPORT TEXAS"/>
    <n v="214500"/>
    <s v="Boat"/>
    <m/>
    <m/>
    <n v="2024"/>
    <s v="N/A"/>
    <s v="I (import)"/>
    <m/>
  </r>
  <r>
    <s v="Watermelons"/>
    <x v="3"/>
    <s v="No"/>
    <s v="N/A"/>
    <s v="RED FLESH SEEDLESS MINIATURE"/>
    <x v="471"/>
    <s v="IMPORTS THROUGH PHILADELPHIA-CAMDEN PENNSYLVANIA-NEW JERSEY"/>
    <n v="35750"/>
    <s v="Boat"/>
    <m/>
    <m/>
    <n v="2024"/>
    <s v="N/A"/>
    <s v="I (import)"/>
    <m/>
  </r>
  <r>
    <s v="Watermelons"/>
    <x v="3"/>
    <s v="No"/>
    <s v="N/A"/>
    <s v="N/A"/>
    <x v="471"/>
    <s v="IMPORTS THROUGH PORT CANAVERAL FLORIDA"/>
    <n v="258007"/>
    <s v="Boat"/>
    <m/>
    <m/>
    <n v="2024"/>
    <s v="N/A"/>
    <s v="I (import)"/>
    <m/>
  </r>
  <r>
    <s v="Watermelons"/>
    <x v="3"/>
    <s v="No"/>
    <s v="N/A"/>
    <s v="SEEDLESS"/>
    <x v="471"/>
    <s v="IMPORTS THROUGH PORT CANAVERAL FLORIDA"/>
    <n v="1314412"/>
    <s v="Boat"/>
    <m/>
    <m/>
    <n v="2024"/>
    <s v="N/A"/>
    <s v="I (import)"/>
    <m/>
  </r>
  <r>
    <s v="Watermelons"/>
    <x v="0"/>
    <s v="No"/>
    <s v="N/A"/>
    <s v="N/A"/>
    <x v="471"/>
    <s v="IMPORTS THROUGH SAN JUAN PUERTO RICO"/>
    <n v="20368"/>
    <s v="Boat"/>
    <m/>
    <m/>
    <n v="2024"/>
    <s v="N/A"/>
    <s v="I (import)"/>
    <m/>
  </r>
  <r>
    <s v="Watermelons"/>
    <x v="1"/>
    <s v="No"/>
    <s v="N/A"/>
    <s v="N/A"/>
    <x v="471"/>
    <s v="MEXICO CROSSINGS THROUGH NOGALES ARIZONA"/>
    <n v="13488"/>
    <s v="Truck"/>
    <m/>
    <m/>
    <n v="2024"/>
    <s v="N/A"/>
    <s v="I (import)"/>
    <m/>
  </r>
  <r>
    <s v="Watermelons"/>
    <x v="1"/>
    <s v="No"/>
    <s v="N/A"/>
    <s v="RED FLESH SEEDLESS MINIATURE"/>
    <x v="471"/>
    <s v="MEXICO CROSSINGS THROUGH NOGALES ARIZONA"/>
    <n v="355804"/>
    <s v="Truck"/>
    <m/>
    <m/>
    <n v="2024"/>
    <s v="N/A"/>
    <s v="I (import)"/>
    <m/>
  </r>
  <r>
    <s v="Watermelons"/>
    <x v="1"/>
    <s v="Yes"/>
    <s v="N/A"/>
    <s v="SEEDLESS"/>
    <x v="471"/>
    <s v="MEXICO CROSSINGS THROUGH NOGALES ARIZONA"/>
    <n v="34936"/>
    <s v="Truck"/>
    <m/>
    <m/>
    <n v="2024"/>
    <s v="N/A"/>
    <s v="I (import)"/>
    <m/>
  </r>
  <r>
    <s v="Watermelons"/>
    <x v="1"/>
    <s v="No"/>
    <s v="N/A"/>
    <s v="SEEDLESS"/>
    <x v="471"/>
    <s v="MEXICO CROSSINGS THROUGH NOGALES ARIZONA"/>
    <n v="352271"/>
    <s v="Truck"/>
    <m/>
    <m/>
    <n v="2024"/>
    <s v="N/A"/>
    <s v="I (import)"/>
    <m/>
  </r>
  <r>
    <s v="Watermelons"/>
    <x v="1"/>
    <s v="No"/>
    <s v="N/A"/>
    <s v="N/A"/>
    <x v="471"/>
    <s v="MEXICO CROSSINGS THROUGH OTAY MESA CALIFORNIA"/>
    <n v="22301"/>
    <s v="Truck"/>
    <m/>
    <m/>
    <n v="2024"/>
    <s v="N/A"/>
    <s v="I (import)"/>
    <m/>
  </r>
  <r>
    <s v="Watermelons"/>
    <x v="1"/>
    <s v="No"/>
    <s v="N/A"/>
    <s v="SEEDLESS"/>
    <x v="471"/>
    <s v="MEXICO CROSSINGS THROUGH OTAY MESA CALIFORNIA"/>
    <n v="72393"/>
    <s v="Truck"/>
    <m/>
    <m/>
    <n v="2024"/>
    <s v="N/A"/>
    <s v="I (import)"/>
    <m/>
  </r>
  <r>
    <s v="Watermelons"/>
    <x v="1"/>
    <s v="No"/>
    <s v="N/A"/>
    <s v="N/A"/>
    <x v="471"/>
    <s v="MEXICO CROSSINGS THROUGH PROGRESO TEXAS"/>
    <n v="2562897"/>
    <s v="Truck"/>
    <m/>
    <m/>
    <n v="2024"/>
    <s v="N/A"/>
    <s v="I (import)"/>
    <m/>
  </r>
  <r>
    <s v="Watermelons"/>
    <x v="1"/>
    <s v="No"/>
    <s v="N/A"/>
    <s v="SEEDLESS"/>
    <x v="471"/>
    <s v="MEXICO CROSSINGS THROUGH PROGRESO TEXAS"/>
    <n v="719147"/>
    <s v="Truck"/>
    <m/>
    <m/>
    <n v="2024"/>
    <s v="N/A"/>
    <s v="I (import)"/>
    <m/>
  </r>
  <r>
    <m/>
    <x v="21"/>
    <m/>
    <m/>
    <m/>
    <x v="472"/>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2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475" firstHeaderRow="1" firstDataRow="2" firstDataCol="1"/>
  <pivotFields count="15">
    <pivotField showAll="0"/>
    <pivotField axis="axisCol" showAll="0" sortType="ascending">
      <items count="30">
        <item m="1" x="24"/>
        <item x="10"/>
        <item x="5"/>
        <item x="13"/>
        <item m="1" x="26"/>
        <item m="1" x="22"/>
        <item m="1" x="27"/>
        <item x="2"/>
        <item x="7"/>
        <item x="18"/>
        <item x="0"/>
        <item x="8"/>
        <item x="12"/>
        <item x="3"/>
        <item x="4"/>
        <item x="16"/>
        <item x="19"/>
        <item x="1"/>
        <item x="17"/>
        <item m="1" x="25"/>
        <item x="15"/>
        <item x="14"/>
        <item m="1" x="23"/>
        <item x="6"/>
        <item m="1" x="28"/>
        <item x="11"/>
        <item x="9"/>
        <item x="20"/>
        <item x="21"/>
        <item t="default"/>
      </items>
    </pivotField>
    <pivotField showAll="0"/>
    <pivotField showAll="0"/>
    <pivotField showAll="0"/>
    <pivotField axis="axisRow" showAll="0" sortType="ascending">
      <items count="2211">
        <item m="1" x="1171"/>
        <item m="1" x="1699"/>
        <item m="1" x="1182"/>
        <item m="1" x="1706"/>
        <item m="1" x="1188"/>
        <item m="1" x="1717"/>
        <item m="1" x="1196"/>
        <item m="1" x="1725"/>
        <item m="1" x="1204"/>
        <item m="1" x="1736"/>
        <item m="1" x="1214"/>
        <item m="1" x="1745"/>
        <item m="1" x="1223"/>
        <item m="1" x="1757"/>
        <item m="1" x="1235"/>
        <item m="1" x="1769"/>
        <item m="1" x="1246"/>
        <item m="1" x="1783"/>
        <item m="1" x="1261"/>
        <item m="1" x="1798"/>
        <item m="1" x="1276"/>
        <item m="1" x="1816"/>
        <item m="1" x="1294"/>
        <item m="1" x="1834"/>
        <item m="1" x="1311"/>
        <item m="1" x="1855"/>
        <item m="1" x="1332"/>
        <item m="1" x="1876"/>
        <item m="1" x="1353"/>
        <item m="1" x="1900"/>
        <item m="1" x="1708"/>
        <item m="1" x="1190"/>
        <item m="1" x="1719"/>
        <item m="1" x="1198"/>
        <item m="1" x="1727"/>
        <item m="1" x="1206"/>
        <item m="1" x="1738"/>
        <item m="1" x="1216"/>
        <item m="1" x="1747"/>
        <item m="1" x="1225"/>
        <item m="1" x="1759"/>
        <item m="1" x="1237"/>
        <item m="1" x="1771"/>
        <item m="1" x="1248"/>
        <item m="1" x="1785"/>
        <item m="1" x="1263"/>
        <item m="1" x="1800"/>
        <item m="1" x="1278"/>
        <item m="1" x="1818"/>
        <item m="1" x="1296"/>
        <item m="1" x="1836"/>
        <item m="1" x="1313"/>
        <item m="1" x="1857"/>
        <item m="1" x="1334"/>
        <item m="1" x="1878"/>
        <item m="1" x="1355"/>
        <item m="1" x="1902"/>
        <item m="1" x="1377"/>
        <item m="1" x="1730"/>
        <item m="1" x="1208"/>
        <item m="1" x="1741"/>
        <item m="1" x="1219"/>
        <item m="1" x="1750"/>
        <item m="1" x="1228"/>
        <item m="1" x="1762"/>
        <item m="1" x="1240"/>
        <item m="1" x="1773"/>
        <item m="1" x="1251"/>
        <item m="1" x="1788"/>
        <item m="1" x="1266"/>
        <item m="1" x="1803"/>
        <item m="1" x="1281"/>
        <item m="1" x="1821"/>
        <item m="1" x="1298"/>
        <item m="1" x="1839"/>
        <item m="1" x="1316"/>
        <item m="1" x="1860"/>
        <item m="1" x="1337"/>
        <item m="1" x="1881"/>
        <item m="1" x="1358"/>
        <item m="1" x="1905"/>
        <item m="1" x="1379"/>
        <item m="1" x="1924"/>
        <item m="1" x="1398"/>
        <item m="1" x="1945"/>
        <item m="1" x="1419"/>
        <item m="1" x="1966"/>
        <item m="1" x="1440"/>
        <item m="1" x="1989"/>
        <item m="1" x="1753"/>
        <item m="1" x="1231"/>
        <item m="1" x="1765"/>
        <item m="1" x="1243"/>
        <item m="1" x="1776"/>
        <item m="1" x="1254"/>
        <item m="1" x="1791"/>
        <item m="1" x="1269"/>
        <item m="1" x="1806"/>
        <item m="1" x="1284"/>
        <item m="1" x="1824"/>
        <item m="1" x="1301"/>
        <item m="1" x="1842"/>
        <item m="1" x="1319"/>
        <item m="1" x="1863"/>
        <item m="1" x="1340"/>
        <item m="1" x="1884"/>
        <item m="1" x="1361"/>
        <item m="1" x="1908"/>
        <item m="1" x="1382"/>
        <item m="1" x="1926"/>
        <item m="1" x="1400"/>
        <item m="1" x="1947"/>
        <item m="1" x="1421"/>
        <item m="1" x="1967"/>
        <item m="1" x="1442"/>
        <item m="1" x="1991"/>
        <item m="1" x="1464"/>
        <item m="1" x="2013"/>
        <item m="1" x="1485"/>
        <item m="1" x="1779"/>
        <item m="1" x="1257"/>
        <item m="1" x="1794"/>
        <item m="1" x="1272"/>
        <item m="1" x="1809"/>
        <item m="1" x="1287"/>
        <item m="1" x="1827"/>
        <item m="1" x="1304"/>
        <item m="1" x="1845"/>
        <item m="1" x="1322"/>
        <item m="1" x="1866"/>
        <item m="1" x="1343"/>
        <item m="1" x="1887"/>
        <item m="1" x="1364"/>
        <item m="1" x="1911"/>
        <item m="1" x="1385"/>
        <item m="1" x="1929"/>
        <item m="1" x="1403"/>
        <item m="1" x="1950"/>
        <item m="1" x="1424"/>
        <item m="1" x="1970"/>
        <item m="1" x="1445"/>
        <item m="1" x="1994"/>
        <item m="1" x="1466"/>
        <item m="1" x="2015"/>
        <item m="1" x="1487"/>
        <item m="1" x="2037"/>
        <item m="1" x="1509"/>
        <item m="1" x="2058"/>
        <item m="1" x="1530"/>
        <item m="1" x="2082"/>
        <item m="1" x="1812"/>
        <item m="1" x="1290"/>
        <item m="1" x="1830"/>
        <item m="1" x="1307"/>
        <item m="1" x="1848"/>
        <item m="1" x="1325"/>
        <item m="1" x="1869"/>
        <item m="1" x="1346"/>
        <item m="1" x="1890"/>
        <item m="1" x="1367"/>
        <item m="1" x="1914"/>
        <item m="1" x="1388"/>
        <item m="1" x="1932"/>
        <item m="1" x="1406"/>
        <item m="1" x="1953"/>
        <item m="1" x="1427"/>
        <item m="1" x="1973"/>
        <item m="1" x="1448"/>
        <item m="1" x="1997"/>
        <item m="1" x="1469"/>
        <item m="1" x="2018"/>
        <item m="1" x="1490"/>
        <item m="1" x="2039"/>
        <item m="1" x="1511"/>
        <item m="1" x="2060"/>
        <item m="1" x="1532"/>
        <item m="1" x="2084"/>
        <item m="1" x="1554"/>
        <item m="1" x="2105"/>
        <item m="1" x="1575"/>
        <item m="1" x="1851"/>
        <item m="1" x="1328"/>
        <item m="1" x="1872"/>
        <item m="1" x="1349"/>
        <item m="1" x="1893"/>
        <item m="1" x="1370"/>
        <item m="1" x="1917"/>
        <item m="1" x="1391"/>
        <item m="1" x="1935"/>
        <item m="1" x="1409"/>
        <item m="1" x="1956"/>
        <item m="1" x="1430"/>
        <item m="1" x="1976"/>
        <item m="1" x="1451"/>
        <item m="1" x="2000"/>
        <item m="1" x="1472"/>
        <item m="1" x="2021"/>
        <item m="1" x="1493"/>
        <item m="1" x="2042"/>
        <item m="1" x="1514"/>
        <item m="1" x="2063"/>
        <item m="1" x="1535"/>
        <item m="1" x="2087"/>
        <item m="1" x="1556"/>
        <item m="1" x="2107"/>
        <item m="1" x="1577"/>
        <item m="1" x="2126"/>
        <item m="1" x="1595"/>
        <item m="1" x="2144"/>
        <item m="1" x="1613"/>
        <item m="1" x="2162"/>
        <item m="1" x="1896"/>
        <item m="1" x="1373"/>
        <item m="1" x="1920"/>
        <item m="1" x="1394"/>
        <item m="1" x="1938"/>
        <item m="1" x="1412"/>
        <item m="1" x="1959"/>
        <item m="1" x="1433"/>
        <item m="1" x="1979"/>
        <item m="1" x="1454"/>
        <item m="1" x="2003"/>
        <item m="1" x="1475"/>
        <item m="1" x="2024"/>
        <item m="1" x="1496"/>
        <item m="1" x="2045"/>
        <item m="1" x="1517"/>
        <item m="1" x="2066"/>
        <item m="1" x="1538"/>
        <item m="1" x="2090"/>
        <item m="1" x="1559"/>
        <item m="1" x="2110"/>
        <item m="1" x="1580"/>
        <item m="1" x="2128"/>
        <item m="1" x="1597"/>
        <item m="1" x="2146"/>
        <item m="1" x="1615"/>
        <item m="1" x="2164"/>
        <item m="1" x="1630"/>
        <item m="1" x="2180"/>
        <item m="1" x="1644"/>
        <item m="1" x="2195"/>
        <item m="1" x="1941"/>
        <item m="1" x="1415"/>
        <item m="1" x="1962"/>
        <item m="1" x="1436"/>
        <item m="1" x="1982"/>
        <item m="1" x="1457"/>
        <item m="1" x="2006"/>
        <item m="1" x="1478"/>
        <item m="1" x="2027"/>
        <item m="1" x="1499"/>
        <item m="1" x="2048"/>
        <item m="1" x="1520"/>
        <item m="1" x="2069"/>
        <item m="1" x="1541"/>
        <item m="1" x="2093"/>
        <item m="1" x="1562"/>
        <item m="1" x="2113"/>
        <item m="1" x="1583"/>
        <item m="1" x="2131"/>
        <item m="1" x="1600"/>
        <item m="1" x="2149"/>
        <item m="1" x="1618"/>
        <item m="1" x="2167"/>
        <item m="1" x="1632"/>
        <item m="1" x="2182"/>
        <item m="1" x="1646"/>
        <item m="1" x="2197"/>
        <item m="1" x="1659"/>
        <item m="1" x="1145"/>
        <item m="1" x="1670"/>
        <item m="1" x="1985"/>
        <item m="1" x="1460"/>
        <item m="1" x="2009"/>
        <item m="1" x="1481"/>
        <item m="1" x="2030"/>
        <item m="1" x="1502"/>
        <item m="1" x="2051"/>
        <item m="1" x="1523"/>
        <item m="1" x="2072"/>
        <item m="1" x="1544"/>
        <item m="1" x="2096"/>
        <item m="1" x="1565"/>
        <item m="1" x="2116"/>
        <item m="1" x="1586"/>
        <item m="1" x="2134"/>
        <item m="1" x="1603"/>
        <item m="1" x="2152"/>
        <item m="1" x="1621"/>
        <item m="1" x="2170"/>
        <item m="1" x="1635"/>
        <item m="1" x="2185"/>
        <item m="1" x="1649"/>
        <item m="1" x="2200"/>
        <item m="1" x="1661"/>
        <item m="1" x="1147"/>
        <item m="1" x="1672"/>
        <item m="1" x="1156"/>
        <item m="1" x="1681"/>
        <item m="1" x="1163"/>
        <item m="1" x="1690"/>
        <item m="1" x="1174"/>
        <item m="1" x="2033"/>
        <item m="1" x="1505"/>
        <item m="1" x="2054"/>
        <item m="1" x="1526"/>
        <item m="1" x="2075"/>
        <item m="1" x="1547"/>
        <item m="1" x="2099"/>
        <item m="1" x="1568"/>
        <item m="1" x="2119"/>
        <item m="1" x="1589"/>
        <item m="1" x="2137"/>
        <item m="1" x="1606"/>
        <item m="1" x="2155"/>
        <item m="1" x="1624"/>
        <item m="1" x="2173"/>
        <item m="1" x="1638"/>
        <item m="1" x="2188"/>
        <item m="1" x="1652"/>
        <item m="1" x="2203"/>
        <item m="1" x="1664"/>
        <item m="1" x="1150"/>
        <item m="1" x="1675"/>
        <item m="1" x="1158"/>
        <item m="1" x="1683"/>
        <item m="1" x="1165"/>
        <item m="1" x="1692"/>
        <item m="1" x="1176"/>
        <item m="1" x="1701"/>
        <item m="1" x="1185"/>
        <item m="1" x="1712"/>
        <item m="1" x="2078"/>
        <item m="1" x="1550"/>
        <item m="1" x="2102"/>
        <item m="1" x="1571"/>
        <item m="1" x="2122"/>
        <item m="1" x="1592"/>
        <item m="1" x="2140"/>
        <item m="1" x="1609"/>
        <item m="1" x="2158"/>
        <item m="1" x="1627"/>
        <item m="1" x="2176"/>
        <item m="1" x="1641"/>
        <item m="1" x="2191"/>
        <item m="1" x="1655"/>
        <item m="1" x="2206"/>
        <item m="1" x="1666"/>
        <item m="1" x="1153"/>
        <item m="1" x="1686"/>
        <item m="1" x="1168"/>
        <item m="1" x="1695"/>
        <item m="1" x="1178"/>
        <item m="1" x="1703"/>
        <item m="1" x="1714"/>
        <item m="1" x="1194"/>
        <item m="1" x="1723"/>
        <item m="1" x="1202"/>
        <item m="1" x="1734"/>
        <item m="1" x="1212"/>
        <item m="1" x="1172"/>
        <item m="1" x="1700"/>
        <item m="1" x="1183"/>
        <item m="1" x="1707"/>
        <item m="1" x="1189"/>
        <item m="1" x="1718"/>
        <item m="1" x="1197"/>
        <item m="1" x="1726"/>
        <item m="1" x="1205"/>
        <item m="1" x="1737"/>
        <item m="1" x="1215"/>
        <item m="1" x="1746"/>
        <item m="1" x="1224"/>
        <item m="1" x="1758"/>
        <item m="1" x="1236"/>
        <item m="1" x="1770"/>
        <item m="1" x="1247"/>
        <item m="1" x="1784"/>
        <item m="1" x="1262"/>
        <item m="1" x="1799"/>
        <item m="1" x="1277"/>
        <item m="1" x="1817"/>
        <item m="1" x="1295"/>
        <item m="1" x="1835"/>
        <item m="1" x="1312"/>
        <item m="1" x="1856"/>
        <item m="1" x="1333"/>
        <item m="1" x="1877"/>
        <item m="1" x="1354"/>
        <item m="1" x="1901"/>
        <item m="1" x="1710"/>
        <item m="1" x="1192"/>
        <item m="1" x="1721"/>
        <item m="1" x="1200"/>
        <item m="1" x="1729"/>
        <item m="1" x="1207"/>
        <item m="1" x="1740"/>
        <item m="1" x="1218"/>
        <item m="1" x="1749"/>
        <item m="1" x="1227"/>
        <item m="1" x="1761"/>
        <item m="1" x="1239"/>
        <item m="1" x="1772"/>
        <item m="1" x="1250"/>
        <item m="1" x="1787"/>
        <item m="1" x="1265"/>
        <item m="1" x="1802"/>
        <item m="1" x="1280"/>
        <item m="1" x="1820"/>
        <item m="1" x="1297"/>
        <item m="1" x="1838"/>
        <item m="1" x="1315"/>
        <item m="1" x="1859"/>
        <item m="1" x="1336"/>
        <item m="1" x="1880"/>
        <item m="1" x="1357"/>
        <item m="1" x="1904"/>
        <item m="1" x="1378"/>
        <item m="1" x="1732"/>
        <item m="1" x="1210"/>
        <item m="1" x="1743"/>
        <item m="1" x="1221"/>
        <item m="1" x="1752"/>
        <item m="1" x="1230"/>
        <item m="1" x="1764"/>
        <item m="1" x="1242"/>
        <item m="1" x="1775"/>
        <item m="1" x="1253"/>
        <item m="1" x="1790"/>
        <item m="1" x="1268"/>
        <item m="1" x="1805"/>
        <item m="1" x="1283"/>
        <item m="1" x="1823"/>
        <item m="1" x="1300"/>
        <item m="1" x="1841"/>
        <item m="1" x="1318"/>
        <item m="1" x="1862"/>
        <item m="1" x="1339"/>
        <item m="1" x="1883"/>
        <item m="1" x="1360"/>
        <item m="1" x="1907"/>
        <item m="1" x="1381"/>
        <item m="1" x="1925"/>
        <item m="1" x="1399"/>
        <item m="1" x="1946"/>
        <item m="1" x="1420"/>
        <item m="1" x="1441"/>
        <item m="1" x="1990"/>
        <item m="1" x="1755"/>
        <item m="1" x="1233"/>
        <item m="1" x="1767"/>
        <item m="1" x="1245"/>
        <item m="1" x="1778"/>
        <item m="1" x="1256"/>
        <item m="1" x="1793"/>
        <item m="1" x="1271"/>
        <item m="1" x="1808"/>
        <item m="1" x="1286"/>
        <item m="1" x="1826"/>
        <item m="1" x="1303"/>
        <item m="1" x="1844"/>
        <item m="1" x="1321"/>
        <item m="1" x="1865"/>
        <item m="1" x="1342"/>
        <item m="1" x="1886"/>
        <item m="1" x="1363"/>
        <item m="1" x="1910"/>
        <item m="1" x="1384"/>
        <item m="1" x="1928"/>
        <item m="1" x="1402"/>
        <item m="1" x="1949"/>
        <item m="1" x="1423"/>
        <item m="1" x="1969"/>
        <item m="1" x="1444"/>
        <item m="1" x="1993"/>
        <item m="1" x="1465"/>
        <item m="1" x="2014"/>
        <item m="1" x="1486"/>
        <item m="1" x="1781"/>
        <item m="1" x="1259"/>
        <item m="1" x="1796"/>
        <item m="1" x="1274"/>
        <item m="1" x="1811"/>
        <item m="1" x="1289"/>
        <item m="1" x="1829"/>
        <item m="1" x="1306"/>
        <item m="1" x="1847"/>
        <item m="1" x="1324"/>
        <item m="1" x="1868"/>
        <item m="1" x="1345"/>
        <item m="1" x="1889"/>
        <item m="1" x="1366"/>
        <item m="1" x="1913"/>
        <item m="1" x="1387"/>
        <item m="1" x="1931"/>
        <item m="1" x="1405"/>
        <item m="1" x="1952"/>
        <item m="1" x="1426"/>
        <item m="1" x="1972"/>
        <item m="1" x="1447"/>
        <item m="1" x="1996"/>
        <item m="1" x="1468"/>
        <item m="1" x="2017"/>
        <item m="1" x="1489"/>
        <item m="1" x="2038"/>
        <item m="1" x="1510"/>
        <item m="1" x="2059"/>
        <item m="1" x="1531"/>
        <item m="1" x="2083"/>
        <item m="1" x="1814"/>
        <item m="1" x="1292"/>
        <item m="1" x="1832"/>
        <item m="1" x="1309"/>
        <item m="1" x="1850"/>
        <item m="1" x="1327"/>
        <item m="1" x="1871"/>
        <item m="1" x="1348"/>
        <item m="1" x="1892"/>
        <item m="1" x="1369"/>
        <item m="1" x="1916"/>
        <item m="1" x="1390"/>
        <item m="1" x="1934"/>
        <item m="1" x="1408"/>
        <item m="1" x="1955"/>
        <item m="1" x="1429"/>
        <item m="1" x="1975"/>
        <item m="1" x="1450"/>
        <item m="1" x="1999"/>
        <item m="1" x="1471"/>
        <item m="1" x="2020"/>
        <item m="1" x="1492"/>
        <item m="1" x="2041"/>
        <item m="1" x="1513"/>
        <item m="1" x="2062"/>
        <item m="1" x="1534"/>
        <item m="1" x="2086"/>
        <item m="1" x="1555"/>
        <item m="1" x="2106"/>
        <item m="1" x="1576"/>
        <item m="1" x="1853"/>
        <item m="1" x="1330"/>
        <item m="1" x="1874"/>
        <item m="1" x="1351"/>
        <item m="1" x="1895"/>
        <item m="1" x="1372"/>
        <item m="1" x="1919"/>
        <item m="1" x="1393"/>
        <item m="1" x="1937"/>
        <item m="1" x="1411"/>
        <item m="1" x="1958"/>
        <item m="1" x="1432"/>
        <item m="1" x="1978"/>
        <item m="1" x="1453"/>
        <item m="1" x="2002"/>
        <item m="1" x="1474"/>
        <item m="1" x="2023"/>
        <item m="1" x="1495"/>
        <item m="1" x="2044"/>
        <item m="1" x="1516"/>
        <item m="1" x="2065"/>
        <item m="1" x="1537"/>
        <item m="1" x="2089"/>
        <item m="1" x="1558"/>
        <item m="1" x="2109"/>
        <item m="1" x="1579"/>
        <item m="1" x="2127"/>
        <item m="1" x="1596"/>
        <item m="1" x="2145"/>
        <item m="1" x="1614"/>
        <item m="1" x="2163"/>
        <item m="1" x="1898"/>
        <item m="1" x="1375"/>
        <item m="1" x="1922"/>
        <item m="1" x="1396"/>
        <item m="1" x="1940"/>
        <item m="1" x="1414"/>
        <item m="1" x="1961"/>
        <item m="1" x="1435"/>
        <item m="1" x="1981"/>
        <item m="1" x="1456"/>
        <item m="1" x="2005"/>
        <item m="1" x="1477"/>
        <item m="1" x="2026"/>
        <item m="1" x="1498"/>
        <item m="1" x="2047"/>
        <item m="1" x="1519"/>
        <item m="1" x="2068"/>
        <item m="1" x="1540"/>
        <item m="1" x="2092"/>
        <item m="1" x="1561"/>
        <item m="1" x="2112"/>
        <item m="1" x="1582"/>
        <item m="1" x="2130"/>
        <item m="1" x="1599"/>
        <item m="1" x="2148"/>
        <item m="1" x="1617"/>
        <item m="1" x="2166"/>
        <item m="1" x="1631"/>
        <item m="1" x="2181"/>
        <item m="1" x="1645"/>
        <item m="1" x="2196"/>
        <item m="1" x="1943"/>
        <item m="1" x="1417"/>
        <item m="1" x="1964"/>
        <item m="1" x="1438"/>
        <item m="1" x="1984"/>
        <item m="1" x="1459"/>
        <item m="1" x="2008"/>
        <item m="1" x="1480"/>
        <item m="1" x="2029"/>
        <item m="1" x="1501"/>
        <item m="1" x="2050"/>
        <item m="1" x="1522"/>
        <item m="1" x="2071"/>
        <item m="1" x="1543"/>
        <item m="1" x="2095"/>
        <item m="1" x="1564"/>
        <item m="1" x="2115"/>
        <item m="1" x="1585"/>
        <item m="1" x="2133"/>
        <item m="1" x="1602"/>
        <item m="1" x="2151"/>
        <item m="1" x="1620"/>
        <item m="1" x="2169"/>
        <item m="1" x="1634"/>
        <item m="1" x="2184"/>
        <item m="1" x="1648"/>
        <item m="1" x="2199"/>
        <item m="1" x="1660"/>
        <item m="1" x="1146"/>
        <item m="1" x="1671"/>
        <item m="1" x="1987"/>
        <item m="1" x="1462"/>
        <item m="1" x="2011"/>
        <item m="1" x="1483"/>
        <item m="1" x="2032"/>
        <item m="1" x="1504"/>
        <item m="1" x="2053"/>
        <item m="1" x="1525"/>
        <item m="1" x="2074"/>
        <item m="1" x="1546"/>
        <item m="1" x="2098"/>
        <item m="1" x="1567"/>
        <item m="1" x="2118"/>
        <item m="1" x="1588"/>
        <item m="1" x="2136"/>
        <item m="1" x="1605"/>
        <item m="1" x="2154"/>
        <item m="1" x="1623"/>
        <item m="1" x="2172"/>
        <item m="1" x="1637"/>
        <item m="1" x="2187"/>
        <item m="1" x="1651"/>
        <item m="1" x="2202"/>
        <item m="1" x="1663"/>
        <item m="1" x="1149"/>
        <item m="1" x="1674"/>
        <item m="1" x="1157"/>
        <item m="1" x="1682"/>
        <item m="1" x="1164"/>
        <item m="1" x="1691"/>
        <item m="1" x="1175"/>
        <item m="1" x="2035"/>
        <item m="1" x="1507"/>
        <item m="1" x="2056"/>
        <item m="1" x="1528"/>
        <item m="1" x="2077"/>
        <item m="1" x="1549"/>
        <item m="1" x="2101"/>
        <item m="1" x="1570"/>
        <item m="1" x="2121"/>
        <item m="1" x="1591"/>
        <item m="1" x="2139"/>
        <item m="1" x="1608"/>
        <item m="1" x="2157"/>
        <item m="1" x="1626"/>
        <item m="1" x="2175"/>
        <item m="1" x="1640"/>
        <item m="1" x="2190"/>
        <item m="1" x="1654"/>
        <item m="1" x="2205"/>
        <item m="1" x="1665"/>
        <item m="1" x="1152"/>
        <item m="1" x="1677"/>
        <item m="1" x="1160"/>
        <item m="1" x="1685"/>
        <item m="1" x="1167"/>
        <item m="1" x="1694"/>
        <item m="1" x="1177"/>
        <item m="1" x="1702"/>
        <item m="1" x="1186"/>
        <item m="1" x="1713"/>
        <item m="1" x="2080"/>
        <item m="1" x="1552"/>
        <item m="1" x="2103"/>
        <item m="1" x="1573"/>
        <item m="1" x="2124"/>
        <item m="1" x="2142"/>
        <item m="1" x="1611"/>
        <item m="1" x="2160"/>
        <item m="1" x="1628"/>
        <item m="1" x="2178"/>
        <item m="1" x="1643"/>
        <item m="1" x="2193"/>
        <item m="1" x="1657"/>
        <item m="1" x="2208"/>
        <item m="1" x="1668"/>
        <item m="1" x="1154"/>
        <item m="1" x="1679"/>
        <item m="1" x="1162"/>
        <item m="1" x="1688"/>
        <item m="1" x="1169"/>
        <item m="1" x="1697"/>
        <item m="1" x="1180"/>
        <item m="1" x="1704"/>
        <item m="1" x="1716"/>
        <item m="1" x="1195"/>
        <item m="1" x="1724"/>
        <item m="1" x="1203"/>
        <item m="1" x="1735"/>
        <item m="1" x="1213"/>
        <item m="1" x="1173"/>
        <item m="1" x="1184"/>
        <item m="1" x="1709"/>
        <item m="1" x="1191"/>
        <item m="1" x="1720"/>
        <item m="1" x="1199"/>
        <item m="1" x="1728"/>
        <item m="1" x="1739"/>
        <item m="1" x="1217"/>
        <item m="1" x="1748"/>
        <item m="1" x="1226"/>
        <item m="1" x="1760"/>
        <item m="1" x="1238"/>
        <item m="1" x="1249"/>
        <item m="1" x="1786"/>
        <item m="1" x="1264"/>
        <item m="1" x="1801"/>
        <item m="1" x="1279"/>
        <item m="1" x="1819"/>
        <item m="1" x="1837"/>
        <item m="1" x="1314"/>
        <item m="1" x="1858"/>
        <item m="1" x="1335"/>
        <item m="1" x="1879"/>
        <item m="1" x="1356"/>
        <item m="1" x="1903"/>
        <item m="1" x="1711"/>
        <item m="1" x="1193"/>
        <item m="1" x="1722"/>
        <item m="1" x="1201"/>
        <item m="1" x="1731"/>
        <item m="1" x="1209"/>
        <item m="1" x="1742"/>
        <item m="1" x="1220"/>
        <item m="1" x="1751"/>
        <item m="1" x="1229"/>
        <item m="1" x="1763"/>
        <item m="1" x="1241"/>
        <item m="1" x="1774"/>
        <item m="1" x="1252"/>
        <item m="1" x="1789"/>
        <item m="1" x="1267"/>
        <item m="1" x="1804"/>
        <item m="1" x="1282"/>
        <item m="1" x="1822"/>
        <item m="1" x="1299"/>
        <item m="1" x="1840"/>
        <item m="1" x="1317"/>
        <item m="1" x="1861"/>
        <item m="1" x="1338"/>
        <item m="1" x="1882"/>
        <item m="1" x="1359"/>
        <item m="1" x="1906"/>
        <item m="1" x="1380"/>
        <item m="1" x="1733"/>
        <item m="1" x="1211"/>
        <item m="1" x="1744"/>
        <item m="1" x="1222"/>
        <item m="1" x="1754"/>
        <item m="1" x="1232"/>
        <item m="1" x="1766"/>
        <item m="1" x="1244"/>
        <item m="1" x="1777"/>
        <item m="1" x="1255"/>
        <item m="1" x="1792"/>
        <item m="1" x="1270"/>
        <item m="1" x="1807"/>
        <item m="1" x="1285"/>
        <item m="1" x="1825"/>
        <item m="1" x="1302"/>
        <item m="1" x="1843"/>
        <item m="1" x="1320"/>
        <item m="1" x="1864"/>
        <item m="1" x="1341"/>
        <item m="1" x="1885"/>
        <item m="1" x="1362"/>
        <item m="1" x="1909"/>
        <item m="1" x="1383"/>
        <item m="1" x="1927"/>
        <item m="1" x="1401"/>
        <item m="1" x="1948"/>
        <item m="1" x="1422"/>
        <item m="1" x="1968"/>
        <item m="1" x="1443"/>
        <item m="1" x="1992"/>
        <item m="1" x="1756"/>
        <item m="1" x="1234"/>
        <item m="1" x="1768"/>
        <item m="1" x="1780"/>
        <item m="1" x="1258"/>
        <item m="1" x="1795"/>
        <item m="1" x="1273"/>
        <item m="1" x="1810"/>
        <item m="1" x="1288"/>
        <item m="1" x="1828"/>
        <item m="1" x="1305"/>
        <item m="1" x="1846"/>
        <item m="1" x="1323"/>
        <item m="1" x="1867"/>
        <item m="1" x="1344"/>
        <item m="1" x="1888"/>
        <item m="1" x="1365"/>
        <item m="1" x="1912"/>
        <item m="1" x="1386"/>
        <item m="1" x="1930"/>
        <item m="1" x="1404"/>
        <item m="1" x="1951"/>
        <item m="1" x="1425"/>
        <item m="1" x="1971"/>
        <item m="1" x="1446"/>
        <item m="1" x="1995"/>
        <item m="1" x="1467"/>
        <item m="1" x="2016"/>
        <item m="1" x="1488"/>
        <item m="1" x="1782"/>
        <item m="1" x="1260"/>
        <item m="1" x="1797"/>
        <item m="1" x="1275"/>
        <item m="1" x="1813"/>
        <item m="1" x="1291"/>
        <item m="1" x="1831"/>
        <item m="1" x="1308"/>
        <item m="1" x="1849"/>
        <item m="1" x="1326"/>
        <item m="1" x="1870"/>
        <item m="1" x="1347"/>
        <item m="1" x="1891"/>
        <item m="1" x="1368"/>
        <item m="1" x="1915"/>
        <item m="1" x="1389"/>
        <item m="1" x="1933"/>
        <item m="1" x="1407"/>
        <item m="1" x="1954"/>
        <item m="1" x="1428"/>
        <item m="1" x="1974"/>
        <item m="1" x="1449"/>
        <item m="1" x="1998"/>
        <item m="1" x="1470"/>
        <item m="1" x="2019"/>
        <item m="1" x="1491"/>
        <item m="1" x="2040"/>
        <item m="1" x="1512"/>
        <item m="1" x="2061"/>
        <item m="1" x="1533"/>
        <item m="1" x="2085"/>
        <item m="1" x="1815"/>
        <item m="1" x="1293"/>
        <item m="1" x="1833"/>
        <item m="1" x="1310"/>
        <item m="1" x="1852"/>
        <item m="1" x="1329"/>
        <item m="1" x="1873"/>
        <item m="1" x="1350"/>
        <item m="1" x="1894"/>
        <item m="1" x="1371"/>
        <item m="1" x="1918"/>
        <item m="1" x="1392"/>
        <item m="1" x="1936"/>
        <item m="1" x="1410"/>
        <item m="1" x="1957"/>
        <item m="1" x="1431"/>
        <item m="1" x="1977"/>
        <item m="1" x="1452"/>
        <item m="1" x="2001"/>
        <item m="1" x="1473"/>
        <item m="1" x="2022"/>
        <item m="1" x="1494"/>
        <item m="1" x="2043"/>
        <item m="1" x="1515"/>
        <item m="1" x="2064"/>
        <item m="1" x="1536"/>
        <item m="1" x="2088"/>
        <item m="1" x="1557"/>
        <item m="1" x="2108"/>
        <item m="1" x="1578"/>
        <item m="1" x="1854"/>
        <item m="1" x="1331"/>
        <item m="1" x="1875"/>
        <item m="1" x="1352"/>
        <item m="1" x="1897"/>
        <item m="1" x="1374"/>
        <item m="1" x="1921"/>
        <item m="1" x="1395"/>
        <item m="1" x="1939"/>
        <item m="1" x="1413"/>
        <item m="1" x="1960"/>
        <item m="1" x="1434"/>
        <item m="1" x="1980"/>
        <item m="1" x="1455"/>
        <item m="1" x="2004"/>
        <item m="1" x="1476"/>
        <item m="1" x="2025"/>
        <item m="1" x="1497"/>
        <item m="1" x="2046"/>
        <item m="1" x="1518"/>
        <item m="1" x="2067"/>
        <item m="1" x="1539"/>
        <item m="1" x="2091"/>
        <item m="1" x="1560"/>
        <item m="1" x="2111"/>
        <item m="1" x="1581"/>
        <item m="1" x="2129"/>
        <item m="1" x="1598"/>
        <item m="1" x="2147"/>
        <item m="1" x="1616"/>
        <item m="1" x="2165"/>
        <item m="1" x="1899"/>
        <item m="1" x="1376"/>
        <item m="1" x="1923"/>
        <item m="1" x="1397"/>
        <item m="1" x="1942"/>
        <item m="1" x="1416"/>
        <item m="1" x="1963"/>
        <item m="1" x="1437"/>
        <item m="1" x="1983"/>
        <item m="1" x="1458"/>
        <item m="1" x="2007"/>
        <item m="1" x="1479"/>
        <item m="1" x="2028"/>
        <item m="1" x="1500"/>
        <item m="1" x="2049"/>
        <item m="1" x="1521"/>
        <item m="1" x="2070"/>
        <item m="1" x="1542"/>
        <item m="1" x="2094"/>
        <item m="1" x="1563"/>
        <item m="1" x="2114"/>
        <item m="1" x="1584"/>
        <item m="1" x="2132"/>
        <item m="1" x="1601"/>
        <item m="1" x="2150"/>
        <item m="1" x="1619"/>
        <item m="1" x="2168"/>
        <item m="1" x="1633"/>
        <item m="1" x="2183"/>
        <item m="1" x="1647"/>
        <item m="1" x="2198"/>
        <item m="1" x="1944"/>
        <item m="1" x="1418"/>
        <item m="1" x="1965"/>
        <item m="1" x="1439"/>
        <item m="1" x="1986"/>
        <item m="1" x="1461"/>
        <item m="1" x="2010"/>
        <item m="1" x="1482"/>
        <item m="1" x="2031"/>
        <item m="1" x="1503"/>
        <item m="1" x="2052"/>
        <item m="1" x="1524"/>
        <item m="1" x="2073"/>
        <item m="1" x="1545"/>
        <item m="1" x="2097"/>
        <item m="1" x="1566"/>
        <item m="1" x="2117"/>
        <item m="1" x="1587"/>
        <item m="1" x="2135"/>
        <item m="1" x="1604"/>
        <item m="1" x="2153"/>
        <item m="1" x="1622"/>
        <item m="1" x="2171"/>
        <item m="1" x="1636"/>
        <item m="1" x="2186"/>
        <item m="1" x="1650"/>
        <item m="1" x="2201"/>
        <item m="1" x="1662"/>
        <item m="1" x="1148"/>
        <item m="1" x="1673"/>
        <item m="1" x="1988"/>
        <item m="1" x="1463"/>
        <item m="1" x="2012"/>
        <item m="1" x="1484"/>
        <item m="1" x="2034"/>
        <item m="1" x="1506"/>
        <item m="1" x="2055"/>
        <item m="1" x="1527"/>
        <item m="1" x="2076"/>
        <item m="1" x="1548"/>
        <item m="1" x="2100"/>
        <item m="1" x="1569"/>
        <item m="1" x="2120"/>
        <item m="1" x="1590"/>
        <item m="1" x="2138"/>
        <item m="1" x="1607"/>
        <item m="1" x="2156"/>
        <item m="1" x="1625"/>
        <item m="1" x="2174"/>
        <item m="1" x="1639"/>
        <item m="1" x="2189"/>
        <item m="1" x="1653"/>
        <item m="1" x="2204"/>
        <item m="1" x="1151"/>
        <item m="1" x="1676"/>
        <item m="1" x="1159"/>
        <item m="1" x="1684"/>
        <item m="1" x="1166"/>
        <item m="1" x="1693"/>
        <item m="1" x="2036"/>
        <item m="1" x="1508"/>
        <item m="1" x="2057"/>
        <item m="1" x="1529"/>
        <item m="1" x="2079"/>
        <item m="1" x="1551"/>
        <item m="1" x="1572"/>
        <item m="1" x="2123"/>
        <item m="1" x="1593"/>
        <item m="1" x="2141"/>
        <item m="1" x="1610"/>
        <item m="1" x="2159"/>
        <item m="1" x="2177"/>
        <item m="1" x="1642"/>
        <item m="1" x="2192"/>
        <item m="1" x="1656"/>
        <item m="1" x="2207"/>
        <item m="1" x="1667"/>
        <item m="1" x="1678"/>
        <item m="1" x="1161"/>
        <item m="1" x="1687"/>
        <item m="1" x="1696"/>
        <item m="1" x="1179"/>
        <item m="1" x="1187"/>
        <item m="1" x="1715"/>
        <item m="1" x="2081"/>
        <item m="1" x="1553"/>
        <item m="1" x="2104"/>
        <item m="1" x="1574"/>
        <item m="1" x="2125"/>
        <item m="1" x="1594"/>
        <item m="1" x="2143"/>
        <item m="1" x="1612"/>
        <item m="1" x="2161"/>
        <item m="1" x="1629"/>
        <item m="1" x="2179"/>
        <item m="1" x="2194"/>
        <item m="1" x="1658"/>
        <item m="1" x="2209"/>
        <item m="1" x="1669"/>
        <item m="1" x="1155"/>
        <item m="1" x="1680"/>
        <item m="1" x="1689"/>
        <item m="1" x="1170"/>
        <item m="1" x="1698"/>
        <item m="1" x="1181"/>
        <item m="1" x="1705"/>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792"/>
        <item m="1" x="678"/>
        <item m="1" x="679"/>
        <item m="1" x="534"/>
        <item m="1" x="680"/>
        <item m="1" x="793"/>
        <item m="1" x="762"/>
        <item m="1" x="681"/>
        <item m="1" x="535"/>
        <item m="1" x="763"/>
        <item m="1" x="764"/>
        <item m="1" x="778"/>
        <item m="1" x="779"/>
        <item m="1" x="780"/>
        <item m="1" x="536"/>
        <item m="1" x="765"/>
        <item m="1" x="766"/>
        <item m="1" x="767"/>
        <item m="1" x="781"/>
        <item m="1" x="782"/>
        <item m="1" x="768"/>
        <item m="1" x="537"/>
        <item m="1" x="682"/>
        <item m="1" x="683"/>
        <item m="1" x="684"/>
        <item m="1" x="783"/>
        <item m="1" x="784"/>
        <item m="1" x="685"/>
        <item m="1" x="686"/>
        <item m="1" x="687"/>
        <item m="1" x="688"/>
        <item m="1" x="689"/>
        <item m="1" x="785"/>
        <item m="1" x="786"/>
        <item m="1" x="538"/>
        <item m="1" x="539"/>
        <item m="1" x="690"/>
        <item m="1" x="769"/>
        <item m="1" x="691"/>
        <item m="1" x="787"/>
        <item m="1" x="777"/>
        <item m="1" x="692"/>
        <item m="1" x="693"/>
        <item m="1" x="694"/>
        <item m="1" x="695"/>
        <item m="1" x="696"/>
        <item m="1" x="788"/>
        <item m="1" x="761"/>
        <item m="1" x="789"/>
        <item m="1" x="540"/>
        <item m="1" x="697"/>
        <item m="1" x="770"/>
        <item m="1" x="771"/>
        <item m="1" x="698"/>
        <item m="1" x="541"/>
        <item m="1" x="699"/>
        <item m="1" x="700"/>
        <item m="1" x="701"/>
        <item m="1" x="790"/>
        <item m="1" x="542"/>
        <item m="1" x="772"/>
        <item m="1" x="629"/>
        <item m="1" x="630"/>
        <item m="1" x="631"/>
        <item m="1" x="794"/>
        <item m="1" x="543"/>
        <item m="1" x="773"/>
        <item m="1" x="632"/>
        <item m="1" x="633"/>
        <item m="1" x="634"/>
        <item m="1" x="795"/>
        <item m="1" x="757"/>
        <item m="1" x="544"/>
        <item m="1" x="635"/>
        <item m="1" x="636"/>
        <item m="1" x="637"/>
        <item m="1" x="758"/>
        <item m="1" x="759"/>
        <item m="1" x="702"/>
        <item m="1" x="638"/>
        <item m="1" x="639"/>
        <item m="1" x="640"/>
        <item m="1" x="641"/>
        <item m="1" x="730"/>
        <item m="1" x="731"/>
        <item m="1" x="703"/>
        <item m="1" x="642"/>
        <item m="1" x="643"/>
        <item m="1" x="644"/>
        <item m="1" x="645"/>
        <item m="1" x="732"/>
        <item m="1" x="733"/>
        <item m="1" x="704"/>
        <item m="1" x="646"/>
        <item m="1" x="647"/>
        <item m="1" x="628"/>
        <item m="1" x="648"/>
        <item m="1" x="734"/>
        <item m="1" x="735"/>
        <item m="1" x="736"/>
        <item m="1" x="649"/>
        <item m="1" x="650"/>
        <item m="1" x="651"/>
        <item m="1" x="652"/>
        <item m="1" x="737"/>
        <item m="1" x="738"/>
        <item m="1" x="739"/>
        <item m="1" x="740"/>
        <item m="1" x="653"/>
        <item m="1" x="654"/>
        <item m="1" x="655"/>
        <item m="1" x="741"/>
        <item m="1" x="742"/>
        <item m="1" x="656"/>
        <item m="1" x="743"/>
        <item m="1" x="657"/>
        <item m="1" x="658"/>
        <item m="1" x="705"/>
        <item m="1" x="744"/>
        <item m="1" x="745"/>
        <item m="1" x="659"/>
        <item m="1" x="746"/>
        <item m="1" x="747"/>
        <item m="1" x="660"/>
        <item m="1" x="661"/>
        <item m="1" x="748"/>
        <item m="1" x="749"/>
        <item m="1" x="750"/>
        <item m="1" x="751"/>
        <item m="1" x="662"/>
        <item m="1" x="663"/>
        <item m="1" x="664"/>
        <item m="1" x="752"/>
        <item m="1" x="753"/>
        <item m="1" x="754"/>
        <item m="1" x="706"/>
        <item m="1" x="532"/>
        <item m="1" x="473"/>
        <item m="1" x="474"/>
        <item m="1" x="475"/>
        <item m="1" x="755"/>
        <item m="1" x="476"/>
        <item m="1" x="477"/>
        <item m="1" x="478"/>
        <item m="1" x="479"/>
        <item m="1" x="480"/>
        <item m="1" x="481"/>
        <item m="1" x="756"/>
        <item m="1" x="482"/>
        <item m="1" x="483"/>
        <item m="1" x="484"/>
        <item m="1" x="485"/>
        <item m="1" x="486"/>
        <item m="1" x="487"/>
        <item m="1" x="528"/>
        <item m="1" x="488"/>
        <item m="1" x="489"/>
        <item m="1" x="490"/>
        <item m="1" x="491"/>
        <item m="1" x="492"/>
        <item m="1" x="493"/>
        <item m="1" x="626"/>
        <item m="1" x="494"/>
        <item m="1" x="495"/>
        <item m="1" x="496"/>
        <item m="1" x="497"/>
        <item m="1" x="498"/>
        <item m="1" x="499"/>
        <item m="1" x="500"/>
        <item m="1" x="501"/>
        <item m="1" x="502"/>
        <item m="1" x="503"/>
        <item m="1" x="504"/>
        <item m="1" x="505"/>
        <item m="1" x="506"/>
        <item m="1" x="531"/>
        <item m="1" x="507"/>
        <item m="1" x="529"/>
        <item m="1" x="508"/>
        <item m="1" x="509"/>
        <item m="1" x="510"/>
        <item m="1" x="511"/>
        <item m="1" x="530"/>
        <item m="1" x="512"/>
        <item m="1" x="513"/>
        <item m="1" x="514"/>
        <item m="1" x="515"/>
        <item m="1" x="516"/>
        <item m="1" x="517"/>
        <item m="1" x="760"/>
        <item m="1" x="518"/>
        <item m="1" x="519"/>
        <item m="1" x="520"/>
        <item m="1" x="521"/>
        <item m="1" x="522"/>
        <item m="1" x="523"/>
        <item m="1" x="669"/>
        <item m="1" x="524"/>
        <item m="1" x="525"/>
        <item m="1" x="526"/>
        <item m="1" x="527"/>
        <item m="1" x="557"/>
        <item m="1" x="558"/>
        <item m="1" x="670"/>
        <item m="1" x="559"/>
        <item m="1" x="560"/>
        <item m="1" x="561"/>
        <item m="1" x="562"/>
        <item m="1" x="563"/>
        <item m="1" x="625"/>
        <item m="1" x="665"/>
        <item m="1" x="564"/>
        <item m="1" x="565"/>
        <item m="1" x="566"/>
        <item m="1" x="567"/>
        <item m="1" x="568"/>
        <item m="1" x="569"/>
        <item m="1" x="671"/>
        <item m="1" x="570"/>
        <item m="1" x="571"/>
        <item m="1" x="572"/>
        <item m="1" x="573"/>
        <item m="1" x="574"/>
        <item m="1" x="575"/>
        <item m="1" x="672"/>
        <item m="1" x="576"/>
        <item m="1" x="577"/>
        <item m="1" x="578"/>
        <item m="1" x="579"/>
        <item m="1" x="580"/>
        <item m="1" x="581"/>
        <item m="1" x="666"/>
        <item m="1" x="582"/>
        <item m="1" x="583"/>
        <item m="1" x="584"/>
        <item m="1" x="585"/>
        <item m="1" x="586"/>
        <item m="1" x="587"/>
        <item m="1" x="667"/>
        <item m="1" x="588"/>
        <item m="1" x="589"/>
        <item m="1" x="590"/>
        <item m="1" x="591"/>
        <item m="1" x="592"/>
        <item m="1" x="593"/>
        <item m="1" x="673"/>
        <item m="1" x="594"/>
        <item m="1" x="595"/>
        <item m="1" x="596"/>
        <item m="1" x="597"/>
        <item m="1" x="598"/>
        <item m="1" x="599"/>
        <item m="1" x="674"/>
        <item m="1" x="600"/>
        <item m="1" x="545"/>
        <item m="1" x="601"/>
        <item m="1" x="602"/>
        <item m="1" x="603"/>
        <item m="1" x="675"/>
        <item m="1" x="676"/>
        <item m="1" x="604"/>
        <item m="1" x="605"/>
        <item m="1" x="606"/>
        <item m="1" x="607"/>
        <item m="1" x="608"/>
        <item m="1" x="609"/>
        <item m="1" x="668"/>
        <item m="1" x="610"/>
        <item m="1" x="611"/>
        <item m="1" x="612"/>
        <item m="1" x="613"/>
        <item m="1" x="614"/>
        <item m="1" x="615"/>
        <item m="1" x="677"/>
        <item m="1" x="616"/>
        <item m="1" x="617"/>
        <item m="1" x="618"/>
        <item m="1" x="619"/>
        <item m="1" x="620"/>
        <item m="1" x="621"/>
        <item m="1" x="805"/>
        <item m="1" x="622"/>
        <item m="1" x="546"/>
        <item m="1" x="623"/>
        <item m="1" x="624"/>
        <item m="1" x="707"/>
        <item m="1" x="533"/>
        <item m="1" x="627"/>
        <item m="1" x="708"/>
        <item m="1" x="709"/>
        <item m="1" x="547"/>
        <item m="1" x="796"/>
        <item m="1" x="797"/>
        <item m="1" x="791"/>
        <item m="1" x="548"/>
        <item m="1" x="710"/>
        <item m="1" x="711"/>
        <item m="1" x="712"/>
        <item m="1" x="798"/>
        <item m="1" x="549"/>
        <item m="1" x="550"/>
        <item m="1" x="713"/>
        <item m="1" x="714"/>
        <item m="1" x="799"/>
        <item m="1" x="800"/>
        <item m="1" x="715"/>
        <item m="1" x="551"/>
        <item m="1" x="716"/>
        <item m="1" x="717"/>
        <item m="1" x="718"/>
        <item m="1" x="801"/>
        <item m="1" x="719"/>
        <item m="1" x="552"/>
        <item m="1" x="720"/>
        <item m="1" x="774"/>
        <item m="1" x="802"/>
        <item m="1" x="721"/>
        <item m="1" x="553"/>
        <item m="1" x="722"/>
        <item m="1" x="554"/>
        <item m="1" x="723"/>
        <item m="1" x="803"/>
        <item m="1" x="555"/>
        <item m="1" x="724"/>
        <item m="1" x="775"/>
        <item m="1" x="776"/>
        <item m="1" x="725"/>
        <item m="1" x="804"/>
        <item m="1" x="556"/>
        <item m="1" x="726"/>
        <item m="1" x="727"/>
        <item m="1" x="728"/>
        <item m="1" x="7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806"/>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h="1" x="472"/>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473">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D24" sqref="D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5" t="s">
        <v>513</v>
      </c>
      <c r="B15" s="196"/>
      <c r="C15" s="197"/>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O132" activePane="bottomRight" state="frozen"/>
      <selection pane="topRight" activeCell="B1" sqref="B1"/>
      <selection pane="bottomLeft" activeCell="A2" sqref="A2"/>
      <selection pane="bottomRight" activeCell="DX3" sqref="DX3:EE3"/>
    </sheetView>
  </sheetViews>
  <sheetFormatPr baseColWidth="10" defaultColWidth="14.33203125" defaultRowHeight="15" x14ac:dyDescent="0.15"/>
  <cols>
    <col min="1" max="1" width="8.5" style="1" bestFit="1" customWidth="1"/>
    <col min="2" max="2" width="11.33203125" style="1" bestFit="1" customWidth="1"/>
    <col min="3" max="3" width="12" style="1" bestFit="1" customWidth="1"/>
    <col min="4" max="4" width="11.83203125" style="1" bestFit="1" customWidth="1"/>
    <col min="5" max="5" width="13.8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4" style="1" bestFit="1" customWidth="1"/>
    <col min="11" max="11" width="12.5" style="1" bestFit="1" customWidth="1"/>
    <col min="12" max="12" width="14.33203125" style="1" bestFit="1" customWidth="1"/>
    <col min="13" max="13" width="13.1640625" style="1" bestFit="1" customWidth="1"/>
    <col min="14" max="14" width="10.33203125" style="1" bestFit="1" customWidth="1"/>
    <col min="15" max="15" width="13" style="1" bestFit="1" customWidth="1"/>
    <col min="16" max="16" width="14.83203125" style="1" bestFit="1" customWidth="1"/>
    <col min="17" max="17" width="11.83203125" style="1" bestFit="1" customWidth="1"/>
    <col min="18" max="18" width="13" style="1" bestFit="1" customWidth="1"/>
    <col min="19" max="19" width="11.33203125" style="1" bestFit="1" customWidth="1"/>
    <col min="20" max="20" width="20.1640625" style="1" bestFit="1" customWidth="1"/>
    <col min="21" max="21" width="13.33203125" style="1" customWidth="1"/>
    <col min="22" max="22" width="11.83203125" style="1" bestFit="1" customWidth="1"/>
    <col min="23" max="23" width="19.6640625" style="1" bestFit="1" customWidth="1"/>
    <col min="24" max="24" width="13.83203125" style="1" bestFit="1" customWidth="1"/>
    <col min="25" max="25" width="10.6640625" style="1" bestFit="1" customWidth="1"/>
    <col min="26" max="26" width="15" style="1" bestFit="1" customWidth="1"/>
    <col min="27" max="27" width="13.33203125" style="1" customWidth="1"/>
    <col min="28" max="28" width="9.83203125" style="1" bestFit="1" customWidth="1"/>
    <col min="29" max="29" width="11.33203125" style="1" bestFit="1" customWidth="1"/>
    <col min="30" max="30" width="13.16406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2.83203125" style="1" bestFit="1" customWidth="1"/>
    <col min="36" max="36" width="11.83203125" style="1" bestFit="1" customWidth="1"/>
    <col min="37" max="37" width="14.33203125" style="1" bestFit="1" customWidth="1"/>
    <col min="38" max="39" width="14" style="1" bestFit="1" customWidth="1"/>
    <col min="40" max="40" width="13.33203125" style="1" customWidth="1"/>
    <col min="41" max="41" width="13.6640625" style="1" bestFit="1" customWidth="1"/>
    <col min="42" max="42" width="13" style="1" bestFit="1" customWidth="1"/>
    <col min="43" max="43" width="13.6640625" style="1" bestFit="1" customWidth="1"/>
    <col min="44" max="44" width="12.6640625" style="1" bestFit="1" customWidth="1"/>
    <col min="45" max="45" width="13" style="1" bestFit="1" customWidth="1"/>
    <col min="46" max="46" width="12.6640625" style="1" bestFit="1" customWidth="1"/>
    <col min="47" max="47" width="20.1640625" style="1" bestFit="1" customWidth="1"/>
    <col min="48" max="48" width="13.33203125" style="1" customWidth="1"/>
    <col min="49" max="49" width="11" style="1" bestFit="1" customWidth="1"/>
    <col min="50" max="50" width="19.6640625" style="1" bestFit="1" customWidth="1"/>
    <col min="51" max="51" width="14.1640625" style="1" bestFit="1" customWidth="1"/>
    <col min="52" max="52" width="10.83203125" style="1" bestFit="1" customWidth="1"/>
    <col min="53" max="53" width="15.6640625" style="1" bestFit="1" customWidth="1"/>
    <col min="54" max="54" width="13.33203125" style="1" customWidth="1"/>
    <col min="55" max="55" width="10.1640625" style="1" bestFit="1" customWidth="1"/>
    <col min="56" max="56" width="11.33203125" style="1" bestFit="1" customWidth="1"/>
    <col min="57" max="57" width="13" style="1" bestFit="1" customWidth="1"/>
    <col min="58" max="58" width="9.83203125" style="1" bestFit="1" customWidth="1"/>
    <col min="59" max="59" width="13.83203125" style="1" bestFit="1" customWidth="1"/>
    <col min="60" max="60" width="10.33203125" style="1" bestFit="1" customWidth="1"/>
    <col min="61" max="61" width="13.5" style="1" bestFit="1" customWidth="1"/>
    <col min="62" max="62" width="12.83203125" style="1" bestFit="1" customWidth="1"/>
    <col min="63" max="63" width="11.83203125" style="1" bestFit="1" customWidth="1"/>
    <col min="64" max="64" width="14.1640625" style="1" bestFit="1" customWidth="1"/>
    <col min="65" max="65" width="13.6640625" style="1" bestFit="1" customWidth="1"/>
    <col min="66" max="66" width="14" style="1" bestFit="1" customWidth="1"/>
    <col min="67" max="67" width="13.1640625" style="1" bestFit="1" customWidth="1"/>
    <col min="68" max="68" width="12.5" style="1" bestFit="1" customWidth="1"/>
    <col min="69" max="69" width="13" style="1" bestFit="1" customWidth="1"/>
    <col min="70" max="70" width="14.1640625" style="1" bestFit="1" customWidth="1"/>
    <col min="71" max="71" width="12.6640625" style="1" bestFit="1" customWidth="1"/>
    <col min="72" max="72" width="13" style="1" bestFit="1" customWidth="1"/>
    <col min="73" max="73" width="12.6640625" style="1" bestFit="1" customWidth="1"/>
    <col min="74" max="74" width="20.1640625" style="1" bestFit="1" customWidth="1"/>
    <col min="75" max="75" width="13.33203125" style="1" customWidth="1"/>
    <col min="76" max="76" width="11.6640625" style="1" bestFit="1" customWidth="1"/>
    <col min="77" max="77" width="19.6640625" style="1" bestFit="1" customWidth="1"/>
    <col min="78" max="78" width="13.83203125" style="1" bestFit="1" customWidth="1"/>
    <col min="79" max="79" width="10.83203125" style="1" bestFit="1" customWidth="1"/>
    <col min="80" max="80" width="15.6640625" style="1" bestFit="1" customWidth="1"/>
    <col min="81" max="81" width="14.33203125" style="1"/>
    <col min="82" max="82" width="11.5" style="1" bestFit="1" customWidth="1"/>
    <col min="83" max="83" width="11.33203125" style="1" bestFit="1" customWidth="1"/>
    <col min="84" max="84" width="11" style="1" bestFit="1" customWidth="1"/>
    <col min="85" max="85" width="9"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2.6640625" style="1" bestFit="1" customWidth="1"/>
    <col min="92" max="92" width="12.33203125" style="1" bestFit="1" customWidth="1"/>
    <col min="93" max="93" width="14" style="1" bestFit="1" customWidth="1"/>
    <col min="94" max="94" width="13.1640625" style="1" bestFit="1" customWidth="1"/>
    <col min="95" max="95" width="11.1640625" style="1" bestFit="1" customWidth="1"/>
    <col min="96" max="96" width="13" style="1" bestFit="1" customWidth="1"/>
    <col min="97" max="97" width="11.6640625"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1.5" style="1" bestFit="1" customWidth="1"/>
    <col min="106" max="106" width="10.6640625" style="1" bestFit="1" customWidth="1"/>
    <col min="107" max="107" width="12.1640625" style="1" bestFit="1" customWidth="1"/>
    <col min="108" max="108" width="15.5" style="1" bestFit="1" customWidth="1"/>
    <col min="109" max="109" width="14.33203125" style="1"/>
    <col min="110" max="110" width="20.83203125" style="1" bestFit="1" customWidth="1"/>
    <col min="111" max="111" width="14.5" style="1" bestFit="1" customWidth="1"/>
    <col min="112" max="112" width="14" style="1" bestFit="1" customWidth="1"/>
    <col min="113" max="113" width="13.83203125" style="1" bestFit="1" customWidth="1"/>
    <col min="114" max="114" width="10.33203125" style="1" bestFit="1" customWidth="1"/>
    <col min="115" max="115" width="14.5" style="1" bestFit="1" customWidth="1"/>
    <col min="116" max="116" width="13.83203125" style="1" bestFit="1" customWidth="1"/>
    <col min="117" max="117" width="11.83203125" style="1" bestFit="1" customWidth="1"/>
    <col min="118" max="118" width="14.33203125" style="1"/>
    <col min="119" max="119" width="20.1640625" style="1" bestFit="1" customWidth="1"/>
    <col min="120" max="120" width="13" style="1" bestFit="1" customWidth="1"/>
    <col min="121" max="121" width="14.33203125" style="1" bestFit="1" customWidth="1"/>
    <col min="122" max="122" width="13.6640625" style="1" bestFit="1" customWidth="1"/>
    <col min="123" max="123" width="10.33203125" style="1" bestFit="1" customWidth="1"/>
    <col min="124" max="124" width="14.5" style="1" bestFit="1" customWidth="1"/>
    <col min="125" max="125" width="13.6640625" style="1" bestFit="1" customWidth="1"/>
    <col min="126" max="126" width="11.83203125" style="1" bestFit="1" customWidth="1"/>
    <col min="127" max="127" width="14.33203125" style="1"/>
    <col min="128" max="128" width="20.1640625" style="1" bestFit="1" customWidth="1"/>
    <col min="129" max="130" width="13.1640625" style="1" bestFit="1" customWidth="1"/>
    <col min="131" max="131" width="13" style="1" bestFit="1" customWidth="1"/>
    <col min="132" max="132" width="10.33203125" style="1" bestFit="1" customWidth="1"/>
    <col min="133" max="133" width="14.5" style="1" bestFit="1" customWidth="1"/>
    <col min="134" max="134" width="12.83203125" style="1" bestFit="1" customWidth="1"/>
    <col min="135" max="135" width="11.83203125" style="1" bestFit="1" customWidth="1"/>
    <col min="136" max="16384" width="14.3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5" t="s">
        <v>512</v>
      </c>
      <c r="DH2" s="196"/>
      <c r="DI2" s="196"/>
      <c r="DJ2" s="196"/>
      <c r="DK2" s="196"/>
      <c r="DL2" s="196"/>
      <c r="DM2" s="197"/>
      <c r="DN2" s="23"/>
      <c r="DO2" s="22"/>
      <c r="DP2" s="195" t="s">
        <v>421</v>
      </c>
      <c r="DQ2" s="196"/>
      <c r="DR2" s="196"/>
      <c r="DS2" s="196"/>
      <c r="DT2" s="196"/>
      <c r="DU2" s="196"/>
      <c r="DV2" s="197"/>
      <c r="DW2" s="23"/>
      <c r="DX2" s="22"/>
      <c r="DY2" s="195" t="s">
        <v>422</v>
      </c>
      <c r="DZ2" s="196"/>
      <c r="EA2" s="196"/>
      <c r="EB2" s="196"/>
      <c r="EC2" s="196"/>
      <c r="ED2" s="196"/>
      <c r="EE2" s="197"/>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1158595654</v>
      </c>
      <c r="DH4" s="33">
        <f>HLOOKUP(DF4,$AB$1:$AZ$371,367,FALSE)</f>
        <v>997584852</v>
      </c>
      <c r="DI4" s="33">
        <f>DG4-DH4</f>
        <v>161010802</v>
      </c>
      <c r="DJ4" s="34">
        <f>IF(DH4&gt;0,DI4/DH4,"NA")</f>
        <v>0.16140060835647091</v>
      </c>
      <c r="DK4" s="33">
        <f>HLOOKUP(DF4,$BC$1:$CA$371,367,FALSE)</f>
        <v>1025517746.0000001</v>
      </c>
      <c r="DL4" s="33">
        <f>DG4-DK4</f>
        <v>133077907.99999988</v>
      </c>
      <c r="DM4" s="34">
        <f>IF(DK4&gt;0,DL4/DK4,"NA")</f>
        <v>0.12976655793531228</v>
      </c>
      <c r="DN4" s="35"/>
      <c r="DO4" s="213" t="s">
        <v>26</v>
      </c>
      <c r="DP4" s="33">
        <f>HLOOKUP(DO4,$A$1:$Y$371,369,FALSE)</f>
        <v>187463925</v>
      </c>
      <c r="DQ4" s="33">
        <f>HLOOKUP(DO4,$AB$1:$AZ$371,369,FALSE)</f>
        <v>304136000</v>
      </c>
      <c r="DR4" s="33">
        <f>DP4-DQ4</f>
        <v>-116672075</v>
      </c>
      <c r="DS4" s="34">
        <f>IF(DQ4&gt;0,DR4/DQ4,"NA")</f>
        <v>-0.38361810177026068</v>
      </c>
      <c r="DT4" s="33">
        <f>HLOOKUP(DO4,$BC$1:$CA$371,369,FALSE)</f>
        <v>262993340</v>
      </c>
      <c r="DU4" s="33">
        <f>DP4-DT4</f>
        <v>-75529415</v>
      </c>
      <c r="DV4" s="34">
        <f>IF(DT4&gt;0,DU4/DT4,"NA")</f>
        <v>-0.28719136005497325</v>
      </c>
      <c r="DW4" s="35"/>
      <c r="DX4" s="213" t="s">
        <v>26</v>
      </c>
      <c r="DY4" s="33">
        <f>HLOOKUP(DX4,$A$1:$Z$371,371,FALSE)</f>
        <v>98869775</v>
      </c>
      <c r="DZ4" s="33">
        <f>HLOOKUP(DX4,$AB$1:$BA$371,371,FALSE)</f>
        <v>184160000</v>
      </c>
      <c r="EA4" s="33">
        <f>DY4-DZ4</f>
        <v>-85290225</v>
      </c>
      <c r="EB4" s="34">
        <f>IF(DZ4&gt;0,EA4/DZ4,"NA")</f>
        <v>-0.46313110881841879</v>
      </c>
      <c r="EC4" s="33">
        <f>HLOOKUP(DX4,$BC$1:$CB$371,371,FALSE)</f>
        <v>159320400</v>
      </c>
      <c r="ED4" s="33">
        <f>DY4-EC4</f>
        <v>-60450625</v>
      </c>
      <c r="EE4" s="34">
        <f>IF(EC4&gt;0,ED4/EC4,"NA")</f>
        <v>-0.37942802679380672</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25</v>
      </c>
      <c r="DG5" s="37">
        <f>HLOOKUP(DF5,$A$1:$Y$371,367,FALSE)</f>
        <v>638406620</v>
      </c>
      <c r="DH5" s="37">
        <f>HLOOKUP(DF5,$AB$1:$AZ$371,367,FALSE)</f>
        <v>869684000</v>
      </c>
      <c r="DI5" s="37">
        <f>DG5-DH5</f>
        <v>-231277380</v>
      </c>
      <c r="DJ5" s="38">
        <f>IF(DH5&gt;0,DI5/DH5,"NA")</f>
        <v>-0.26593266059856224</v>
      </c>
      <c r="DK5" s="37">
        <f>HLOOKUP(DF5,$BC$1:$CA$371,367,FALSE)</f>
        <v>942606040</v>
      </c>
      <c r="DL5" s="37">
        <f>DG5-DK5</f>
        <v>-304199420</v>
      </c>
      <c r="DM5" s="38">
        <f>IF(DK5&gt;0,DL5/DK5,"NA")</f>
        <v>-0.3227216961181365</v>
      </c>
      <c r="DN5" s="35"/>
      <c r="DO5" s="36" t="s">
        <v>31</v>
      </c>
      <c r="DP5" s="37">
        <f>HLOOKUP(DO5,$A$1:$Y$371,369,FALSE)</f>
        <v>154775395</v>
      </c>
      <c r="DQ5" s="37">
        <f>HLOOKUP(DO5,$AB$1:$AZ$371,369,FALSE)</f>
        <v>139646628</v>
      </c>
      <c r="DR5" s="37">
        <f>DP5-DQ5</f>
        <v>15128767</v>
      </c>
      <c r="DS5" s="38">
        <f>IF(DQ5&gt;0,DR5/DQ5,"NA")</f>
        <v>0.10833607095761739</v>
      </c>
      <c r="DT5" s="37">
        <f>HLOOKUP(DO5,$BC$1:$CA$371,369,FALSE)</f>
        <v>124636468.19999997</v>
      </c>
      <c r="DU5" s="37">
        <f>DP5-DT5</f>
        <v>30138926.800000027</v>
      </c>
      <c r="DV5" s="38">
        <f>IF(DT5&gt;0,DU5/DT5,"NA")</f>
        <v>0.2418146729866984</v>
      </c>
      <c r="DW5" s="35"/>
      <c r="DX5" s="36" t="s">
        <v>40</v>
      </c>
      <c r="DY5" s="37">
        <f>HLOOKUP(DX5,$A$1:$Z$371,371,FALSE)</f>
        <v>38580000</v>
      </c>
      <c r="DZ5" s="37">
        <f>HLOOKUP(DX5,$AB$1:$BA$371,371,FALSE)</f>
        <v>19088150</v>
      </c>
      <c r="EA5" s="37">
        <f>DY5-DZ5</f>
        <v>19491850</v>
      </c>
      <c r="EB5" s="38">
        <f>IF(DZ5&gt;0,EA5/DZ5,"NA")</f>
        <v>1.021149247045942</v>
      </c>
      <c r="EC5" s="37">
        <f>HLOOKUP(DX5,$BC$1:$CB$371,371,FALSE)</f>
        <v>31740073.399999999</v>
      </c>
      <c r="ED5" s="37">
        <f>DY5-EC5</f>
        <v>6839926.6000000015</v>
      </c>
      <c r="EE5" s="38">
        <f>IF(EC5&gt;0,ED5/EC5,"NA")</f>
        <v>0.21549813429227929</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36" t="s">
        <v>27</v>
      </c>
      <c r="DG6" s="37">
        <f>HLOOKUP(DF6,$A$1:$Y$371,367,FALSE)</f>
        <v>243750488</v>
      </c>
      <c r="DH6" s="37">
        <f>HLOOKUP(DF6,$AB$1:$AZ$371,367,FALSE)</f>
        <v>210184839</v>
      </c>
      <c r="DI6" s="37">
        <f>DG6-DH6</f>
        <v>33565649</v>
      </c>
      <c r="DJ6" s="38">
        <f>IF(DH6&gt;0,DI6/DH6,"NA")</f>
        <v>0.15969586179334277</v>
      </c>
      <c r="DK6" s="37">
        <f>HLOOKUP(DF6,$BC$1:$CA$371,367,FALSE)</f>
        <v>162962442.79999995</v>
      </c>
      <c r="DL6" s="37">
        <f>DG6-DK6</f>
        <v>80788045.200000048</v>
      </c>
      <c r="DM6" s="38">
        <f>IF(DK6&gt;0,DL6/DK6,"NA")</f>
        <v>0.49574640519563978</v>
      </c>
      <c r="DN6" s="35"/>
      <c r="DO6" s="36" t="s">
        <v>40</v>
      </c>
      <c r="DP6" s="37">
        <f>HLOOKUP(DO6,$A$1:$Y$371,369,FALSE)</f>
        <v>105060000</v>
      </c>
      <c r="DQ6" s="37">
        <f>HLOOKUP(DO6,$AB$1:$AZ$371,369,FALSE)</f>
        <v>62695600</v>
      </c>
      <c r="DR6" s="37">
        <f>DP6-DQ6</f>
        <v>42364400</v>
      </c>
      <c r="DS6" s="38">
        <f>IF(DQ6&gt;0,DR6/DQ6,"NA")</f>
        <v>0.6757156802072235</v>
      </c>
      <c r="DT6" s="37">
        <f>HLOOKUP(DO6,$BC$1:$CA$371,369,FALSE)</f>
        <v>96979474.400000006</v>
      </c>
      <c r="DU6" s="37">
        <f>DP6-DT6</f>
        <v>8080525.599999994</v>
      </c>
      <c r="DV6" s="38">
        <f>IF(DT6&gt;0,DU6/DT6,"NA")</f>
        <v>8.3322018911663576E-2</v>
      </c>
      <c r="DW6" s="35"/>
      <c r="DX6" s="4" t="s">
        <v>17</v>
      </c>
      <c r="DY6" s="144">
        <f>HLOOKUP(DX6,$A$1:$Z$371,371,FALSE)</f>
        <v>38264630</v>
      </c>
      <c r="DZ6" s="144">
        <f>HLOOKUP(DX6,$AB$1:$BA$371,371,FALSE)</f>
        <v>46873170</v>
      </c>
      <c r="EA6" s="144">
        <f>DY6-DZ6</f>
        <v>-8608540</v>
      </c>
      <c r="EB6" s="145">
        <f>IF(DZ6&gt;0,EA6/DZ6,"NA")</f>
        <v>-0.18365602326448158</v>
      </c>
      <c r="EC6" s="144">
        <f>HLOOKUP(DX6,$BC$1:$CB$371,371,FALSE)</f>
        <v>31741244</v>
      </c>
      <c r="ED6" s="144">
        <f>DY6-EC6</f>
        <v>6523386</v>
      </c>
      <c r="EE6" s="145">
        <f>IF(EC6&gt;0,ED6/EC6,"NA")</f>
        <v>0.20551765393946123</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4" t="s">
        <v>26</v>
      </c>
      <c r="DG7" s="37">
        <f>HLOOKUP(DF7,$A$1:$Y$371,367,FALSE)</f>
        <v>190174325</v>
      </c>
      <c r="DH7" s="37">
        <f>HLOOKUP(DF7,$AB$1:$AZ$371,367,FALSE)</f>
        <v>305136000</v>
      </c>
      <c r="DI7" s="37">
        <f>DG7-DH7</f>
        <v>-114961675</v>
      </c>
      <c r="DJ7" s="38">
        <f>IF(DH7&gt;0,DI7/DH7,"NA")</f>
        <v>-0.37675552868229251</v>
      </c>
      <c r="DK7" s="37">
        <f>HLOOKUP(DF7,$BC$1:$CA$371,367,FALSE)</f>
        <v>265355660</v>
      </c>
      <c r="DL7" s="37">
        <f>DG7-DK7</f>
        <v>-75181335</v>
      </c>
      <c r="DM7" s="38">
        <f>IF(DK7&gt;0,DL7/DK7,"NA")</f>
        <v>-0.28332289953792583</v>
      </c>
      <c r="DN7" s="35"/>
      <c r="DO7" s="36" t="s">
        <v>25</v>
      </c>
      <c r="DP7" s="37">
        <f>HLOOKUP(DO7,$A$1:$Y$371,369,FALSE)</f>
        <v>103480925</v>
      </c>
      <c r="DQ7" s="37">
        <f>HLOOKUP(DO7,$AB$1:$AZ$371,369,FALSE)</f>
        <v>192324000</v>
      </c>
      <c r="DR7" s="37">
        <f>DP7-DQ7</f>
        <v>-88843075</v>
      </c>
      <c r="DS7" s="38">
        <f>IF(DQ7&gt;0,DR7/DQ7,"NA")</f>
        <v>-0.46194481707951168</v>
      </c>
      <c r="DT7" s="37">
        <f>HLOOKUP(DO7,$BC$1:$CA$371,369,FALSE)</f>
        <v>198794400</v>
      </c>
      <c r="DU7" s="37">
        <f>DP7-DT7</f>
        <v>-95313475</v>
      </c>
      <c r="DV7" s="38">
        <f>IF(DT7&gt;0,DU7/DT7,"NA")</f>
        <v>-0.47945754508175281</v>
      </c>
      <c r="DW7" s="35"/>
      <c r="DX7" s="36" t="s">
        <v>31</v>
      </c>
      <c r="DY7" s="37">
        <f>HLOOKUP(DX7,$A$1:$Z$371,371,FALSE)</f>
        <v>36459168</v>
      </c>
      <c r="DZ7" s="37">
        <f>HLOOKUP(DX7,$AB$1:$BA$371,371,FALSE)</f>
        <v>24825253</v>
      </c>
      <c r="EA7" s="37">
        <f>DY7-DZ7</f>
        <v>11633915</v>
      </c>
      <c r="EB7" s="38">
        <f>IF(DZ7&gt;0,EA7/DZ7,"NA")</f>
        <v>0.46863228342526864</v>
      </c>
      <c r="EC7" s="37">
        <f>HLOOKUP(DX7,$BC$1:$CB$371,371,FALSE)</f>
        <v>25624332.799999997</v>
      </c>
      <c r="ED7" s="37">
        <f>DY7-EC7</f>
        <v>10834835.200000003</v>
      </c>
      <c r="EE7" s="38">
        <f>IF(EC7&gt;0,ED7/EC7,"NA")</f>
        <v>0.42283384642896943</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36" t="s">
        <v>40</v>
      </c>
      <c r="DG8" s="37">
        <f>HLOOKUP(DF8,$A$1:$Y$371,367,FALSE)</f>
        <v>167648000</v>
      </c>
      <c r="DH8" s="37">
        <f>HLOOKUP(DF8,$AB$1:$AZ$371,367,FALSE)</f>
        <v>164384250</v>
      </c>
      <c r="DI8" s="37">
        <f>DG8-DH8</f>
        <v>3263750</v>
      </c>
      <c r="DJ8" s="38">
        <f>IF(DH8&gt;0,DI8/DH8,"NA")</f>
        <v>1.9854396026383305E-2</v>
      </c>
      <c r="DK8" s="37">
        <f>HLOOKUP(DF8,$BC$1:$CA$371,367,FALSE)</f>
        <v>197755527</v>
      </c>
      <c r="DL8" s="37">
        <f>DG8-DK8</f>
        <v>-30107527</v>
      </c>
      <c r="DM8" s="38">
        <f>IF(DK8&gt;0,DL8/DK8,"NA")</f>
        <v>-0.15224619739705175</v>
      </c>
      <c r="DN8" s="35"/>
      <c r="DO8" s="36" t="s">
        <v>17</v>
      </c>
      <c r="DP8" s="144">
        <f>HLOOKUP(DO8,$A$1:$Y$371,369,FALSE)</f>
        <v>73759385</v>
      </c>
      <c r="DQ8" s="144">
        <f>HLOOKUP(DO8,$AB$1:$AZ$371,369,FALSE)</f>
        <v>105470600</v>
      </c>
      <c r="DR8" s="144">
        <f>DP8-DQ8</f>
        <v>-31711215</v>
      </c>
      <c r="DS8" s="145">
        <f>IF(DQ8&gt;0,DR8/DQ8,"NA")</f>
        <v>-0.30066402390808433</v>
      </c>
      <c r="DT8" s="144">
        <f>HLOOKUP(DO8,$BC$1:$CA$371,369,FALSE)</f>
        <v>74974035</v>
      </c>
      <c r="DU8" s="144">
        <f>DP8-DT8</f>
        <v>-1214650</v>
      </c>
      <c r="DV8" s="145">
        <f>IF(DT8&gt;0,DU8/DT8,"NA")</f>
        <v>-1.6200942099488178E-2</v>
      </c>
      <c r="DW8" s="35"/>
      <c r="DX8" s="36" t="s">
        <v>20</v>
      </c>
      <c r="DY8" s="37">
        <f>HLOOKUP(DX8,$A$1:$Z$371,371,FALSE)</f>
        <v>22317500</v>
      </c>
      <c r="DZ8" s="37">
        <f>HLOOKUP(DX8,$AB$1:$BA$371,371,FALSE)</f>
        <v>34587500</v>
      </c>
      <c r="EA8" s="37">
        <f>DY8-DZ8</f>
        <v>-12270000</v>
      </c>
      <c r="EB8" s="38">
        <f>IF(DZ8&gt;0,EA8/DZ8,"NA")</f>
        <v>-0.35475243946512469</v>
      </c>
      <c r="EC8" s="37">
        <f>HLOOKUP(DX8,$BC$1:$CB$371,371,FALSE)</f>
        <v>20999686</v>
      </c>
      <c r="ED8" s="37">
        <f>DY8-EC8</f>
        <v>1317814</v>
      </c>
      <c r="EE8" s="38">
        <f>IF(EC8&gt;0,ED8/EC8,"NA")</f>
        <v>6.2753985940551676E-2</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17</v>
      </c>
      <c r="DG9" s="37">
        <f>HLOOKUP(DF9,$A$1:$Y$371,367,FALSE)</f>
        <v>76986645</v>
      </c>
      <c r="DH9" s="37">
        <f>HLOOKUP(DF9,$AB$1:$AZ$371,367,FALSE)</f>
        <v>119491347</v>
      </c>
      <c r="DI9" s="37">
        <f>DG9-DH9</f>
        <v>-42504702</v>
      </c>
      <c r="DJ9" s="38">
        <f>IF(DH9&gt;0,DI9/DH9,"NA")</f>
        <v>-0.35571364008475026</v>
      </c>
      <c r="DK9" s="37">
        <f>HLOOKUP(DF9,$BC$1:$CA$371,367,FALSE)</f>
        <v>94046463.400000006</v>
      </c>
      <c r="DL9" s="37">
        <f>DG9-DK9</f>
        <v>-17059818.400000006</v>
      </c>
      <c r="DM9" s="38">
        <f>IF(DK9&gt;0,DL9/DK9,"NA")</f>
        <v>-0.18139776641510588</v>
      </c>
      <c r="DN9" s="35"/>
      <c r="DO9" s="36" t="s">
        <v>20</v>
      </c>
      <c r="DP9" s="37">
        <f>HLOOKUP(DO9,$A$1:$Y$371,369,FALSE)</f>
        <v>37285600</v>
      </c>
      <c r="DQ9" s="37">
        <f>HLOOKUP(DO9,$AB$1:$AZ$371,369,FALSE)</f>
        <v>70466900</v>
      </c>
      <c r="DR9" s="37">
        <f>DP9-DQ9</f>
        <v>-33181300</v>
      </c>
      <c r="DS9" s="38">
        <f>IF(DQ9&gt;0,DR9/DQ9,"NA")</f>
        <v>-0.47087781639322862</v>
      </c>
      <c r="DT9" s="37">
        <f>HLOOKUP(DO9,$BC$1:$CA$371,369,FALSE)</f>
        <v>41066032</v>
      </c>
      <c r="DU9" s="37">
        <f>DP9-DT9</f>
        <v>-3780432</v>
      </c>
      <c r="DV9" s="38">
        <f>IF(DT9&gt;0,DU9/DT9,"NA")</f>
        <v>-9.2057396731196242E-2</v>
      </c>
      <c r="DW9" s="35"/>
      <c r="DX9" s="36" t="s">
        <v>25</v>
      </c>
      <c r="DY9" s="37">
        <f>HLOOKUP(DX9,$A$1:$Z$371,371,FALSE)</f>
        <v>17942400</v>
      </c>
      <c r="DZ9" s="37">
        <f>HLOOKUP(DX9,$AB$1:$BA$371,371,FALSE)</f>
        <v>33340000</v>
      </c>
      <c r="EA9" s="37">
        <f>DY9-DZ9</f>
        <v>-15397600</v>
      </c>
      <c r="EB9" s="38">
        <f>IF(DZ9&gt;0,EA9/DZ9,"NA")</f>
        <v>-0.46183563287342533</v>
      </c>
      <c r="EC9" s="37">
        <f>HLOOKUP(DX9,$BC$1:$CB$371,371,FALSE)</f>
        <v>32721600</v>
      </c>
      <c r="ED9" s="37">
        <f>DY9-EC9</f>
        <v>-14779200</v>
      </c>
      <c r="EE9" s="38">
        <f>IF(EC9&gt;0,ED9/EC9,"NA")</f>
        <v>-0.45166495525891154</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4" t="s">
        <v>28</v>
      </c>
      <c r="DG10" s="37">
        <f>HLOOKUP(DF10,$A$1:$Y$371,367,FALSE)</f>
        <v>48567537</v>
      </c>
      <c r="DH10" s="37">
        <f>HLOOKUP(DF10,$AB$1:$AZ$371,367,FALSE)</f>
        <v>43078848</v>
      </c>
      <c r="DI10" s="37">
        <f>DG10-DH10</f>
        <v>5488689</v>
      </c>
      <c r="DJ10" s="38">
        <f>IF(DH10&gt;0,DI10/DH10,"NA")</f>
        <v>0.12741030122253966</v>
      </c>
      <c r="DK10" s="37">
        <f>HLOOKUP(DF10,$BC$1:$CA$371,367,FALSE)</f>
        <v>68043799.400000006</v>
      </c>
      <c r="DL10" s="37">
        <f>DG10-DK10</f>
        <v>-19476262.400000006</v>
      </c>
      <c r="DM10" s="38">
        <f>IF(DK10&gt;0,DL10/DK10,"NA")</f>
        <v>-0.2862312594496304</v>
      </c>
      <c r="DN10" s="35"/>
      <c r="DO10" s="36" t="s">
        <v>39</v>
      </c>
      <c r="DP10" s="37">
        <f>HLOOKUP(DO10,$A$1:$Y$371,369,FALSE)</f>
        <v>9601200</v>
      </c>
      <c r="DQ10" s="37">
        <f>HLOOKUP(DO10,$AB$1:$AZ$371,369,FALSE)</f>
        <v>29360000</v>
      </c>
      <c r="DR10" s="37">
        <f>DP10-DQ10</f>
        <v>-19758800</v>
      </c>
      <c r="DS10" s="38">
        <f>IF(DQ10&gt;0,DR10/DQ10,"NA")</f>
        <v>-0.672983651226158</v>
      </c>
      <c r="DT10" s="37">
        <f>HLOOKUP(DO10,$BC$1:$CA$371,369,FALSE)</f>
        <v>21888000</v>
      </c>
      <c r="DU10" s="37">
        <f>DP10-DT10</f>
        <v>-12286800</v>
      </c>
      <c r="DV10" s="38">
        <f>IF(DT10&gt;0,DU10/DT10,"NA")</f>
        <v>-0.56134868421052631</v>
      </c>
      <c r="DW10" s="35"/>
      <c r="DX10" s="36" t="s">
        <v>39</v>
      </c>
      <c r="DY10" s="37">
        <f>HLOOKUP(DX10,$A$1:$Z$371,371,FALSE)</f>
        <v>7764400</v>
      </c>
      <c r="DZ10" s="37">
        <f>HLOOKUP(DX10,$AB$1:$BA$371,371,FALSE)</f>
        <v>19720000</v>
      </c>
      <c r="EA10" s="37">
        <f>DY10-DZ10</f>
        <v>-11955600</v>
      </c>
      <c r="EB10" s="38">
        <f>IF(DZ10&gt;0,EA10/DZ10,"NA")</f>
        <v>-0.6062677484787018</v>
      </c>
      <c r="EC10" s="37">
        <f>HLOOKUP(DX10,$BC$1:$CB$371,371,FALSE)</f>
        <v>14704000</v>
      </c>
      <c r="ED10" s="37">
        <f>DY10-EC10</f>
        <v>-6939600</v>
      </c>
      <c r="EE10" s="38">
        <f>IF(EC10&gt;0,ED10/EC10,"NA")</f>
        <v>-0.47195321001088142</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36" t="s">
        <v>20</v>
      </c>
      <c r="DG11" s="37">
        <f>HLOOKUP(DF11,$A$1:$Y$371,367,FALSE)</f>
        <v>37940000</v>
      </c>
      <c r="DH11" s="37">
        <f>HLOOKUP(DF11,$AB$1:$AZ$371,367,FALSE)</f>
        <v>70466900</v>
      </c>
      <c r="DI11" s="37">
        <f>DG11-DH11</f>
        <v>-32526900</v>
      </c>
      <c r="DJ11" s="38">
        <f>IF(DH11&gt;0,DI11/DH11,"NA")</f>
        <v>-0.46159118678414973</v>
      </c>
      <c r="DK11" s="37">
        <f>HLOOKUP(DF11,$BC$1:$CA$371,367,FALSE)</f>
        <v>49351484</v>
      </c>
      <c r="DL11" s="37">
        <f>DG11-DK11</f>
        <v>-11411484</v>
      </c>
      <c r="DM11" s="38">
        <f>IF(DK11&gt;0,DL11/DK11,"NA")</f>
        <v>-0.23122879141790345</v>
      </c>
      <c r="DN11" s="35"/>
      <c r="DO11" s="4" t="s">
        <v>520</v>
      </c>
      <c r="DP11" s="37">
        <f>HLOOKUP(DO11,$A$1:$Y$371,369,FALSE)</f>
        <v>26077</v>
      </c>
      <c r="DQ11" s="37">
        <f>HLOOKUP(DO11,$AB$1:$AZ$371,369,FALSE)</f>
        <v>19954</v>
      </c>
      <c r="DR11" s="37">
        <f>DP11-DQ11</f>
        <v>6123</v>
      </c>
      <c r="DS11" s="38">
        <f>IF(DQ11&gt;0,DR11/DQ11,"NA")</f>
        <v>0.30685576826701411</v>
      </c>
      <c r="DT11" s="37">
        <f>HLOOKUP(DO11,$BC$1:$CA$371,369,FALSE)</f>
        <v>21957.199999999997</v>
      </c>
      <c r="DU11" s="37">
        <f>DP11-DT11</f>
        <v>4119.8000000000029</v>
      </c>
      <c r="DV11" s="38">
        <f>IF(DT11&gt;0,DU11/DT11,"NA")</f>
        <v>0.18762865939190806</v>
      </c>
      <c r="DW11" s="35"/>
      <c r="DX11" s="4" t="s">
        <v>520</v>
      </c>
      <c r="DY11" s="37">
        <f>HLOOKUP(DX11,$A$1:$Z$371,371,FALSE)</f>
        <v>8323</v>
      </c>
      <c r="DZ11" s="37">
        <f>HLOOKUP(DX11,$AB$1:$BA$371,371,FALSE)</f>
        <v>19954</v>
      </c>
      <c r="EA11" s="37">
        <f>DY11-DZ11</f>
        <v>-11631</v>
      </c>
      <c r="EB11" s="38">
        <f>IF(DZ11&gt;0,EA11/DZ11,"NA")</f>
        <v>-0.58289064849153049</v>
      </c>
      <c r="EC11" s="37">
        <f>HLOOKUP(DX11,$BC$1:$CB$371,371,FALSE)</f>
        <v>8957</v>
      </c>
      <c r="ED11" s="37">
        <f>DY11-EC11</f>
        <v>-634</v>
      </c>
      <c r="EE11" s="38">
        <f>IF(EC11&gt;0,ED11/EC11,"NA")</f>
        <v>-7.0782628112091101E-2</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36" t="s">
        <v>21</v>
      </c>
      <c r="DG12" s="37">
        <f>HLOOKUP(DF12,$A$1:$Y$371,367,FALSE)</f>
        <v>34383068</v>
      </c>
      <c r="DH12" s="37">
        <f>HLOOKUP(DF12,$AB$1:$AZ$371,367,FALSE)</f>
        <v>25508268</v>
      </c>
      <c r="DI12" s="37">
        <f>DG12-DH12</f>
        <v>8874800</v>
      </c>
      <c r="DJ12" s="38">
        <f>IF(DH12&gt;0,DI12/DH12,"NA")</f>
        <v>0.34791856507074492</v>
      </c>
      <c r="DK12" s="37">
        <f>HLOOKUP(DF12,$BC$1:$CA$371,367,FALSE)</f>
        <v>16924124.800000004</v>
      </c>
      <c r="DL12" s="37">
        <f>DG12-DK12</f>
        <v>17458943.199999996</v>
      </c>
      <c r="DM12" s="38">
        <f>IF(DK12&gt;0,DL12/DK12,"NA")</f>
        <v>1.0316009487238</v>
      </c>
      <c r="DN12" s="35"/>
      <c r="DO12" s="36" t="s">
        <v>15</v>
      </c>
      <c r="DP12" s="37">
        <f>HLOOKUP(DO12,$A$1:$Y$371,369,FALSE)</f>
        <v>0</v>
      </c>
      <c r="DQ12" s="37">
        <f>HLOOKUP(DO12,$AB$1:$AZ$371,369,FALSE)</f>
        <v>0</v>
      </c>
      <c r="DR12" s="37">
        <f>DP12-DQ12</f>
        <v>0</v>
      </c>
      <c r="DS12" s="38" t="str">
        <f>IF(DQ12&gt;0,DR12/DQ12,"NA")</f>
        <v>NA</v>
      </c>
      <c r="DT12" s="37">
        <f>HLOOKUP(DO12,$BC$1:$CA$371,369,FALSE)</f>
        <v>2640000</v>
      </c>
      <c r="DU12" s="37">
        <f>DP12-DT12</f>
        <v>-2640000</v>
      </c>
      <c r="DV12" s="38">
        <f>IF(DT12&gt;0,DU12/DT12,"NA")</f>
        <v>-1</v>
      </c>
      <c r="DW12" s="35"/>
      <c r="DX12" s="36" t="s">
        <v>15</v>
      </c>
      <c r="DY12" s="37">
        <f>HLOOKUP(DX12,$A$1:$Z$371,371,FALSE)</f>
        <v>0</v>
      </c>
      <c r="DZ12" s="37">
        <f>HLOOKUP(DX12,$AB$1:$BA$371,371,FALSE)</f>
        <v>0</v>
      </c>
      <c r="EA12" s="37">
        <f>DY12-DZ12</f>
        <v>0</v>
      </c>
      <c r="EB12" s="38" t="str">
        <f>IF(DZ12&gt;0,EA12/DZ12,"NA")</f>
        <v>NA</v>
      </c>
      <c r="EC12" s="37">
        <f>HLOOKUP(DX12,$BC$1:$CB$371,371,FALSE)</f>
        <v>1800000</v>
      </c>
      <c r="ED12" s="37">
        <f>DY12-EC12</f>
        <v>-1800000</v>
      </c>
      <c r="EE12" s="38">
        <f>IF(EC12&gt;0,ED12/EC12,"NA")</f>
        <v>-1</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36" t="s">
        <v>39</v>
      </c>
      <c r="DG13" s="37">
        <f>HLOOKUP(DF13,$A$1:$Y$371,367,FALSE)</f>
        <v>10821200</v>
      </c>
      <c r="DH13" s="37">
        <f>HLOOKUP(DF13,$AB$1:$AZ$371,367,FALSE)</f>
        <v>30960000</v>
      </c>
      <c r="DI13" s="37">
        <f>DG13-DH13</f>
        <v>-20138800</v>
      </c>
      <c r="DJ13" s="38">
        <f>IF(DH13&gt;0,DI13/DH13,"NA")</f>
        <v>-0.65047803617571054</v>
      </c>
      <c r="DK13" s="37">
        <f>HLOOKUP(DF13,$BC$1:$CA$371,367,FALSE)</f>
        <v>22496000</v>
      </c>
      <c r="DL13" s="37">
        <f>DG13-DK13</f>
        <v>-11674800</v>
      </c>
      <c r="DM13" s="38">
        <f>IF(DK13&gt;0,DL13/DK13,"NA")</f>
        <v>-0.51897226173541966</v>
      </c>
      <c r="DN13" s="35"/>
      <c r="DO13" s="36" t="s">
        <v>36</v>
      </c>
      <c r="DP13" s="37">
        <f>HLOOKUP(DO13,$A$1:$Y$371,369,FALSE)</f>
        <v>0</v>
      </c>
      <c r="DQ13" s="37">
        <f>HLOOKUP(DO13,$AB$1:$AZ$371,369,FALSE)</f>
        <v>1360000</v>
      </c>
      <c r="DR13" s="37">
        <f>DP13-DQ13</f>
        <v>-1360000</v>
      </c>
      <c r="DS13" s="38">
        <f>IF(DQ13&gt;0,DR13/DQ13,"NA")</f>
        <v>-1</v>
      </c>
      <c r="DT13" s="37">
        <f>HLOOKUP(DO13,$BC$1:$CA$371,369,FALSE)</f>
        <v>320000</v>
      </c>
      <c r="DU13" s="37">
        <f>DP13-DT13</f>
        <v>-320000</v>
      </c>
      <c r="DV13" s="38">
        <f>IF(DT13&gt;0,DU13/DT13,"NA")</f>
        <v>-1</v>
      </c>
      <c r="DW13" s="35"/>
      <c r="DX13" s="36" t="s">
        <v>36</v>
      </c>
      <c r="DY13" s="37">
        <f>HLOOKUP(DX13,$A$1:$Z$371,371,FALSE)</f>
        <v>0</v>
      </c>
      <c r="DZ13" s="37">
        <f>HLOOKUP(DX13,$AB$1:$BA$371,371,FALSE)</f>
        <v>1360000</v>
      </c>
      <c r="EA13" s="37">
        <f>DY13-DZ13</f>
        <v>-1360000</v>
      </c>
      <c r="EB13" s="38">
        <f>IF(DZ13&gt;0,EA13/DZ13,"NA")</f>
        <v>-1</v>
      </c>
      <c r="EC13" s="37">
        <f>HLOOKUP(DX13,$BC$1:$CB$371,371,FALSE)</f>
        <v>320000</v>
      </c>
      <c r="ED13" s="37">
        <f>DY13-EC13</f>
        <v>-320000</v>
      </c>
      <c r="EE13" s="38">
        <f>IF(EC13&gt;0,ED13/EC13,"NA")</f>
        <v>-1</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36" t="s">
        <v>43</v>
      </c>
      <c r="DG14" s="37">
        <f>HLOOKUP(DF14,$A$1:$Y$371,367,FALSE)</f>
        <v>1898875</v>
      </c>
      <c r="DH14" s="37">
        <f>HLOOKUP(DF14,$AB$1:$AZ$371,367,FALSE)</f>
        <v>627694</v>
      </c>
      <c r="DI14" s="37">
        <f>DG14-DH14</f>
        <v>1271181</v>
      </c>
      <c r="DJ14" s="38">
        <f>IF(DH14&gt;0,DI14/DH14,"NA")</f>
        <v>2.0251603488323928</v>
      </c>
      <c r="DK14" s="37">
        <f>HLOOKUP(DF14,$BC$1:$CA$371,367,FALSE)</f>
        <v>959366.59999999974</v>
      </c>
      <c r="DL14" s="37">
        <f>DG14-DK14</f>
        <v>939508.40000000026</v>
      </c>
      <c r="DM14" s="38">
        <f>IF(DK14&gt;0,DL14/DK14,"NA")</f>
        <v>0.97930071778608985</v>
      </c>
      <c r="DN14" s="35"/>
      <c r="DO14" s="36" t="s">
        <v>33</v>
      </c>
      <c r="DP14" s="37">
        <f>HLOOKUP(DO14,$A$1:$Y$371,369,FALSE)</f>
        <v>0</v>
      </c>
      <c r="DQ14" s="37">
        <f>HLOOKUP(DO14,$AB$1:$AZ$371,369,FALSE)</f>
        <v>0</v>
      </c>
      <c r="DR14" s="37">
        <f>DP14-DQ14</f>
        <v>0</v>
      </c>
      <c r="DS14" s="38" t="str">
        <f>IF(DQ14&gt;0,DR14/DQ14,"NA")</f>
        <v>NA</v>
      </c>
      <c r="DT14" s="37">
        <f>HLOOKUP(DO14,$BC$1:$CA$371,369,FALSE)</f>
        <v>144000</v>
      </c>
      <c r="DU14" s="37">
        <f>DP14-DT14</f>
        <v>-144000</v>
      </c>
      <c r="DV14" s="38">
        <f>IF(DT14&gt;0,DU14/DT14,"NA")</f>
        <v>-1</v>
      </c>
      <c r="DW14" s="35"/>
      <c r="DX14" s="36" t="s">
        <v>33</v>
      </c>
      <c r="DY14" s="37">
        <f>HLOOKUP(DX14,$A$1:$Z$371,371,FALSE)</f>
        <v>0</v>
      </c>
      <c r="DZ14" s="37">
        <f>HLOOKUP(DX14,$AB$1:$BA$371,371,FALSE)</f>
        <v>0</v>
      </c>
      <c r="EA14" s="37">
        <f>DY14-DZ14</f>
        <v>0</v>
      </c>
      <c r="EB14" s="38" t="str">
        <f>IF(DZ14&gt;0,EA14/DZ14,"NA")</f>
        <v>NA</v>
      </c>
      <c r="EC14" s="37">
        <f>HLOOKUP(DX14,$BC$1:$CB$371,371,FALSE)</f>
        <v>144000</v>
      </c>
      <c r="ED14" s="37">
        <f>DY14-EC14</f>
        <v>-144000</v>
      </c>
      <c r="EE14" s="38">
        <f>IF(EC14&gt;0,ED14/EC14,"NA")</f>
        <v>-1</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4" t="s">
        <v>520</v>
      </c>
      <c r="DG15" s="37">
        <f>HLOOKUP(DF15,$A$1:$Y$371,367,FALSE)</f>
        <v>1330791</v>
      </c>
      <c r="DH15" s="37">
        <f>HLOOKUP(DF15,$AB$1:$AZ$371,367,FALSE)</f>
        <v>2176708</v>
      </c>
      <c r="DI15" s="37">
        <f>DG15-DH15</f>
        <v>-845917</v>
      </c>
      <c r="DJ15" s="38">
        <f>IF(DH15&gt;0,DI15/DH15,"NA")</f>
        <v>-0.3886221762404512</v>
      </c>
      <c r="DK15" s="37">
        <f>HLOOKUP(DF15,$BC$1:$CA$371,367,FALSE)</f>
        <v>953022.59999999963</v>
      </c>
      <c r="DL15" s="37">
        <f>DG15-DK15</f>
        <v>377768.40000000037</v>
      </c>
      <c r="DM15" s="38">
        <f>IF(DK15&gt;0,DL15/DK15,"NA")</f>
        <v>0.39638976032677559</v>
      </c>
      <c r="DN15" s="35"/>
      <c r="DO15" s="36" t="s">
        <v>34</v>
      </c>
      <c r="DP15" s="37">
        <f>HLOOKUP(DO15,$A$1:$Y$371,369,FALSE)</f>
        <v>0</v>
      </c>
      <c r="DQ15" s="37">
        <f>HLOOKUP(DO15,$AB$1:$AZ$371,369,FALSE)</f>
        <v>200000</v>
      </c>
      <c r="DR15" s="37">
        <f>DP15-DQ15</f>
        <v>-200000</v>
      </c>
      <c r="DS15" s="38">
        <f>IF(DQ15&gt;0,DR15/DQ15,"NA")</f>
        <v>-1</v>
      </c>
      <c r="DT15" s="37">
        <f>HLOOKUP(DO15,$BC$1:$CA$371,369,FALSE)</f>
        <v>40000</v>
      </c>
      <c r="DU15" s="37">
        <f>DP15-DT15</f>
        <v>-40000</v>
      </c>
      <c r="DV15" s="38">
        <f>IF(DT15&gt;0,DU15/DT15,"NA")</f>
        <v>-1</v>
      </c>
      <c r="DW15" s="35"/>
      <c r="DX15" s="36" t="s">
        <v>34</v>
      </c>
      <c r="DY15" s="37">
        <f>HLOOKUP(DX15,$A$1:$Z$371,371,FALSE)</f>
        <v>0</v>
      </c>
      <c r="DZ15" s="37">
        <f>HLOOKUP(DX15,$AB$1:$BA$371,371,FALSE)</f>
        <v>200000</v>
      </c>
      <c r="EA15" s="37">
        <f>DY15-DZ15</f>
        <v>-200000</v>
      </c>
      <c r="EB15" s="38">
        <f>IF(DZ15&gt;0,EA15/DZ15,"NA")</f>
        <v>-1</v>
      </c>
      <c r="EC15" s="37">
        <f>HLOOKUP(DX15,$BC$1:$CB$371,371,FALSE)</f>
        <v>40000</v>
      </c>
      <c r="ED15" s="37">
        <f>DY15-EC15</f>
        <v>-40000</v>
      </c>
      <c r="EE15" s="38">
        <f>IF(EC15&gt;0,ED15/EC15,"NA")</f>
        <v>-1</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36" t="s">
        <v>38</v>
      </c>
      <c r="DG16" s="37">
        <f>HLOOKUP(DF16,$A$1:$Y$371,367,FALSE)</f>
        <v>1240070</v>
      </c>
      <c r="DH16" s="37">
        <f>HLOOKUP(DF16,$AB$1:$AZ$371,367,FALSE)</f>
        <v>1519767</v>
      </c>
      <c r="DI16" s="37">
        <f>DG16-DH16</f>
        <v>-279697</v>
      </c>
      <c r="DJ16" s="38">
        <f>IF(DH16&gt;0,DI16/DH16,"NA")</f>
        <v>-0.18403939551260159</v>
      </c>
      <c r="DK16" s="37">
        <f>HLOOKUP(DF16,$BC$1:$CA$371,367,FALSE)</f>
        <v>3832581.9999999995</v>
      </c>
      <c r="DL16" s="37">
        <f>DG16-DK16</f>
        <v>-2592511.9999999995</v>
      </c>
      <c r="DM16" s="38">
        <f>IF(DK16&gt;0,DL16/DK16,"NA")</f>
        <v>-0.67644006051272998</v>
      </c>
      <c r="DN16" s="35"/>
      <c r="DO16" s="4" t="s">
        <v>21</v>
      </c>
      <c r="DP16" s="37">
        <f>HLOOKUP(DO16,$A$1:$Y$371,369,FALSE)</f>
        <v>0</v>
      </c>
      <c r="DQ16" s="37">
        <f>HLOOKUP(DO16,$AB$1:$AZ$371,369,FALSE)</f>
        <v>0</v>
      </c>
      <c r="DR16" s="37">
        <f>DP16-DQ16</f>
        <v>0</v>
      </c>
      <c r="DS16" s="38" t="str">
        <f>IF(DQ16&gt;0,DR16/DQ16,"NA")</f>
        <v>NA</v>
      </c>
      <c r="DT16" s="37">
        <f>HLOOKUP(DO16,$BC$1:$CA$371,369,FALSE)</f>
        <v>4916.2</v>
      </c>
      <c r="DU16" s="37">
        <f>DP16-DT16</f>
        <v>-4916.2</v>
      </c>
      <c r="DV16" s="38">
        <f>IF(DT16&gt;0,DU16/DT16,"NA")</f>
        <v>-1</v>
      </c>
      <c r="DW16" s="35"/>
      <c r="DX16" s="4" t="s">
        <v>21</v>
      </c>
      <c r="DY16" s="37">
        <f>HLOOKUP(DX16,$A$1:$Z$371,371,FALSE)</f>
        <v>0</v>
      </c>
      <c r="DZ16" s="37">
        <f>HLOOKUP(DX16,$AB$1:$BA$371,371,FALSE)</f>
        <v>0</v>
      </c>
      <c r="EA16" s="37">
        <f>DY16-DZ16</f>
        <v>0</v>
      </c>
      <c r="EB16" s="38" t="str">
        <f>IF(DZ16&gt;0,EA16/DZ16,"NA")</f>
        <v>NA</v>
      </c>
      <c r="EC16" s="37">
        <f>HLOOKUP(DX16,$BC$1:$CB$371,371,FALSE)</f>
        <v>1658.6</v>
      </c>
      <c r="ED16" s="37">
        <f>DY16-EC16</f>
        <v>-1658.6</v>
      </c>
      <c r="EE16" s="38">
        <f>IF(EC16&gt;0,ED16/EC16,"NA")</f>
        <v>-1</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36" t="s">
        <v>15</v>
      </c>
      <c r="DG17" s="37">
        <f>HLOOKUP(DF17,$A$1:$Y$371,367,FALSE)</f>
        <v>0</v>
      </c>
      <c r="DH17" s="37">
        <f>HLOOKUP(DF17,$AB$1:$AZ$371,367,FALSE)</f>
        <v>0</v>
      </c>
      <c r="DI17" s="37">
        <f>DG17-DH17</f>
        <v>0</v>
      </c>
      <c r="DJ17" s="38" t="str">
        <f>IF(DH17&gt;0,DI17/DH17,"NA")</f>
        <v>NA</v>
      </c>
      <c r="DK17" s="37">
        <f>HLOOKUP(DF17,$BC$1:$CA$371,367,FALSE)</f>
        <v>2640000</v>
      </c>
      <c r="DL17" s="37">
        <f>DG17-DK17</f>
        <v>-2640000</v>
      </c>
      <c r="DM17" s="38">
        <f>IF(DK17&gt;0,DL17/DK17,"NA")</f>
        <v>-1</v>
      </c>
      <c r="DN17" s="35"/>
      <c r="DO17" s="36" t="s">
        <v>27</v>
      </c>
      <c r="DP17" s="37">
        <f>HLOOKUP(DO17,$A$1:$Y$371,369,FALSE)</f>
        <v>0</v>
      </c>
      <c r="DQ17" s="37">
        <f>HLOOKUP(DO17,$AB$1:$AZ$371,369,FALSE)</f>
        <v>0</v>
      </c>
      <c r="DR17" s="37">
        <f>DP17-DQ17</f>
        <v>0</v>
      </c>
      <c r="DS17" s="38" t="str">
        <f>IF(DQ17&gt;0,DR17/DQ17,"NA")</f>
        <v>NA</v>
      </c>
      <c r="DT17" s="37">
        <f>HLOOKUP(DO17,$BC$1:$CA$371,369,FALSE)</f>
        <v>0</v>
      </c>
      <c r="DU17" s="37">
        <f>DP17-DT17</f>
        <v>0</v>
      </c>
      <c r="DV17" s="38" t="str">
        <f>IF(DT17&gt;0,DU17/DT17,"NA")</f>
        <v>NA</v>
      </c>
      <c r="DW17" s="35"/>
      <c r="DX17" s="36" t="s">
        <v>27</v>
      </c>
      <c r="DY17" s="37">
        <f>HLOOKUP(DX17,$A$1:$Z$371,371,FALSE)</f>
        <v>0</v>
      </c>
      <c r="DZ17" s="37">
        <f>HLOOKUP(DX17,$AB$1:$BA$371,371,FALSE)</f>
        <v>0</v>
      </c>
      <c r="EA17" s="37">
        <f>DY17-DZ17</f>
        <v>0</v>
      </c>
      <c r="EB17" s="38" t="str">
        <f>IF(DZ17&gt;0,EA17/DZ17,"NA")</f>
        <v>NA</v>
      </c>
      <c r="EC17" s="37">
        <f>HLOOKUP(DX17,$BC$1:$CB$371,371,FALSE)</f>
        <v>0</v>
      </c>
      <c r="ED17" s="37">
        <f>DY17-EC17</f>
        <v>0</v>
      </c>
      <c r="EE17" s="38" t="str">
        <f>IF(EC17&gt;0,ED17/EC17,"NA")</f>
        <v>NA</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4" t="s">
        <v>36</v>
      </c>
      <c r="DG18" s="37">
        <f>HLOOKUP(DF18,$A$1:$Y$371,367,FALSE)</f>
        <v>0</v>
      </c>
      <c r="DH18" s="37">
        <f>HLOOKUP(DF18,$AB$1:$AZ$371,367,FALSE)</f>
        <v>1360000</v>
      </c>
      <c r="DI18" s="37">
        <f>DG18-DH18</f>
        <v>-1360000</v>
      </c>
      <c r="DJ18" s="38">
        <f>IF(DH18&gt;0,DI18/DH18,"NA")</f>
        <v>-1</v>
      </c>
      <c r="DK18" s="37">
        <f>HLOOKUP(DF18,$BC$1:$CA$371,367,FALSE)</f>
        <v>320000</v>
      </c>
      <c r="DL18" s="37">
        <f>DG18-DK18</f>
        <v>-320000</v>
      </c>
      <c r="DM18" s="38">
        <f>IF(DK18&gt;0,DL18/DK18,"NA")</f>
        <v>-1</v>
      </c>
      <c r="DN18" s="35"/>
      <c r="DO18" s="4" t="s">
        <v>28</v>
      </c>
      <c r="DP18" s="37">
        <f>HLOOKUP(DO18,$A$1:$Y$371,369,FALSE)</f>
        <v>0</v>
      </c>
      <c r="DQ18" s="37">
        <f>HLOOKUP(DO18,$AB$1:$AZ$371,369,FALSE)</f>
        <v>0</v>
      </c>
      <c r="DR18" s="37">
        <f>DP18-DQ18</f>
        <v>0</v>
      </c>
      <c r="DS18" s="38" t="str">
        <f>IF(DQ18&gt;0,DR18/DQ18,"NA")</f>
        <v>NA</v>
      </c>
      <c r="DT18" s="37">
        <f>HLOOKUP(DO18,$BC$1:$CA$371,369,FALSE)</f>
        <v>0</v>
      </c>
      <c r="DU18" s="37">
        <f>DP18-DT18</f>
        <v>0</v>
      </c>
      <c r="DV18" s="38" t="str">
        <f>IF(DT18&gt;0,DU18/DT18,"NA")</f>
        <v>NA</v>
      </c>
      <c r="DW18" s="35"/>
      <c r="DX18" s="36" t="s">
        <v>38</v>
      </c>
      <c r="DY18" s="37">
        <f>HLOOKUP(DX18,$A$1:$Z$371,371,FALSE)</f>
        <v>0</v>
      </c>
      <c r="DZ18" s="37">
        <f>HLOOKUP(DX18,$AB$1:$BA$371,371,FALSE)</f>
        <v>0</v>
      </c>
      <c r="EA18" s="37">
        <f>DY18-DZ18</f>
        <v>0</v>
      </c>
      <c r="EB18" s="38" t="str">
        <f>IF(DZ18&gt;0,EA18/DZ18,"NA")</f>
        <v>NA</v>
      </c>
      <c r="EC18" s="37">
        <f>HLOOKUP(DX18,$BC$1:$CB$371,371,FALSE)</f>
        <v>0</v>
      </c>
      <c r="ED18" s="37">
        <f>DY18-EC18</f>
        <v>0</v>
      </c>
      <c r="EE18" s="38" t="str">
        <f>IF(EC18&gt;0,ED18/EC18,"NA")</f>
        <v>NA</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36" t="s">
        <v>33</v>
      </c>
      <c r="DG19" s="37">
        <f>HLOOKUP(DF19,$A$1:$Y$371,367,FALSE)</f>
        <v>0</v>
      </c>
      <c r="DH19" s="37">
        <f>HLOOKUP(DF19,$AB$1:$AZ$371,367,FALSE)</f>
        <v>0</v>
      </c>
      <c r="DI19" s="37">
        <f>DG19-DH19</f>
        <v>0</v>
      </c>
      <c r="DJ19" s="38" t="str">
        <f>IF(DH19&gt;0,DI19/DH19,"NA")</f>
        <v>NA</v>
      </c>
      <c r="DK19" s="37">
        <f>HLOOKUP(DF19,$BC$1:$CA$371,367,FALSE)</f>
        <v>144000</v>
      </c>
      <c r="DL19" s="37">
        <f>DG19-DK19</f>
        <v>-144000</v>
      </c>
      <c r="DM19" s="38">
        <f>IF(DK19&gt;0,DL19/DK19,"NA")</f>
        <v>-1</v>
      </c>
      <c r="DN19" s="35"/>
      <c r="DO19" s="36" t="s">
        <v>38</v>
      </c>
      <c r="DP19" s="37">
        <f>HLOOKUP(DO19,$A$1:$Y$371,369,FALSE)</f>
        <v>0</v>
      </c>
      <c r="DQ19" s="37">
        <f>HLOOKUP(DO19,$AB$1:$AZ$371,369,FALSE)</f>
        <v>0</v>
      </c>
      <c r="DR19" s="37">
        <f>DP19-DQ19</f>
        <v>0</v>
      </c>
      <c r="DS19" s="38" t="str">
        <f>IF(DQ19&gt;0,DR19/DQ19,"NA")</f>
        <v>NA</v>
      </c>
      <c r="DT19" s="37">
        <f>HLOOKUP(DO19,$BC$1:$CA$371,369,FALSE)</f>
        <v>0</v>
      </c>
      <c r="DU19" s="37">
        <f>DP19-DT19</f>
        <v>0</v>
      </c>
      <c r="DV19" s="38" t="str">
        <f>IF(DT19&gt;0,DU19/DT19,"NA")</f>
        <v>NA</v>
      </c>
      <c r="DW19" s="35"/>
      <c r="DX19" s="4" t="s">
        <v>28</v>
      </c>
      <c r="DY19" s="37">
        <f>HLOOKUP(DX19,$A$1:$Z$371,371,FALSE)</f>
        <v>0</v>
      </c>
      <c r="DZ19" s="37">
        <f>HLOOKUP(DX19,$AB$1:$BA$371,371,FALSE)</f>
        <v>0</v>
      </c>
      <c r="EA19" s="37">
        <f>DY19-DZ19</f>
        <v>0</v>
      </c>
      <c r="EB19" s="38" t="str">
        <f>IF(DZ19&gt;0,EA19/DZ19,"NA")</f>
        <v>NA</v>
      </c>
      <c r="EC19" s="37">
        <f>HLOOKUP(DX19,$BC$1:$CB$371,371,FALSE)</f>
        <v>0</v>
      </c>
      <c r="ED19" s="37">
        <f>DY19-EC19</f>
        <v>0</v>
      </c>
      <c r="EE19" s="38" t="str">
        <f>IF(EC19&gt;0,ED19/EC19,"NA")</f>
        <v>NA</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4" t="s">
        <v>34</v>
      </c>
      <c r="DG20" s="37">
        <f>HLOOKUP(DF20,$A$1:$Y$371,367,FALSE)</f>
        <v>0</v>
      </c>
      <c r="DH20" s="37">
        <f>HLOOKUP(DF20,$AB$1:$AZ$371,367,FALSE)</f>
        <v>200000</v>
      </c>
      <c r="DI20" s="37">
        <f>DG20-DH20</f>
        <v>-200000</v>
      </c>
      <c r="DJ20" s="38">
        <f>IF(DH20&gt;0,DI20/DH20,"NA")</f>
        <v>-1</v>
      </c>
      <c r="DK20" s="37">
        <f>HLOOKUP(DF20,$BC$1:$CA$371,367,FALSE)</f>
        <v>40000</v>
      </c>
      <c r="DL20" s="37">
        <f>DG20-DK20</f>
        <v>-40000</v>
      </c>
      <c r="DM20" s="38">
        <f>IF(DK20&gt;0,DL20/DK20,"NA")</f>
        <v>-1</v>
      </c>
      <c r="DN20" s="35"/>
      <c r="DO20" s="4" t="s">
        <v>43</v>
      </c>
      <c r="DP20" s="37">
        <f>HLOOKUP(DO20,$A$1:$Y$371,369,FALSE)</f>
        <v>0</v>
      </c>
      <c r="DQ20" s="37">
        <f>HLOOKUP(DO20,$AB$1:$AZ$371,369,FALSE)</f>
        <v>0</v>
      </c>
      <c r="DR20" s="37">
        <f>DP20-DQ20</f>
        <v>0</v>
      </c>
      <c r="DS20" s="38" t="str">
        <f>IF(DQ20&gt;0,DR20/DQ20,"NA")</f>
        <v>NA</v>
      </c>
      <c r="DT20" s="37">
        <f>HLOOKUP(DO20,$BC$1:$CA$371,369,FALSE)</f>
        <v>0</v>
      </c>
      <c r="DU20" s="37">
        <f>DP20-DT20</f>
        <v>0</v>
      </c>
      <c r="DV20" s="38" t="str">
        <f>IF(DT20&gt;0,DU20/DT20,"NA")</f>
        <v>NA</v>
      </c>
      <c r="DW20" s="35"/>
      <c r="DX20" s="36" t="s">
        <v>43</v>
      </c>
      <c r="DY20" s="37">
        <f>HLOOKUP(DX20,$A$1:$Z$371,371,FALSE)</f>
        <v>0</v>
      </c>
      <c r="DZ20" s="37">
        <f>HLOOKUP(DX20,$AB$1:$BA$371,371,FALSE)</f>
        <v>0</v>
      </c>
      <c r="EA20" s="37">
        <f>DY20-DZ20</f>
        <v>0</v>
      </c>
      <c r="EB20" s="38" t="str">
        <f>IF(DZ20&gt;0,EA20/DZ20,"NA")</f>
        <v>NA</v>
      </c>
      <c r="EC20" s="37">
        <f>HLOOKUP(DX20,$BC$1:$CB$371,371,FALSE)</f>
        <v>0</v>
      </c>
      <c r="ED20" s="37">
        <f>DY20-EC20</f>
        <v>0</v>
      </c>
      <c r="EE20" s="38"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36" t="s">
        <v>514</v>
      </c>
      <c r="DG21" s="37">
        <f>HLOOKUP(DF21,$A$1:$Y$371,367,FALSE)</f>
        <v>0</v>
      </c>
      <c r="DH21" s="37">
        <f>HLOOKUP(DF21,$AB$1:$AZ$371,367,FALSE)</f>
        <v>36</v>
      </c>
      <c r="DI21" s="37">
        <f>DG21-DH21</f>
        <v>-36</v>
      </c>
      <c r="DJ21" s="38">
        <f>IF(DH21&gt;0,DI21/DH21,"NA")</f>
        <v>-1</v>
      </c>
      <c r="DK21" s="37">
        <f>HLOOKUP(DF21,$BC$1:$CA$371,367,FALSE)</f>
        <v>7.2</v>
      </c>
      <c r="DL21" s="37">
        <f>DG21-DK21</f>
        <v>-7.2</v>
      </c>
      <c r="DM21" s="38">
        <f>IF(DK21&gt;0,DL21/DK21,"NA")</f>
        <v>-1</v>
      </c>
      <c r="DN21" s="35"/>
      <c r="DO21" s="36" t="s">
        <v>42</v>
      </c>
      <c r="DP21" s="37">
        <f>HLOOKUP(DO21,$A$1:$Y$371,369,FALSE)</f>
        <v>0</v>
      </c>
      <c r="DQ21" s="37">
        <f>HLOOKUP(DO21,$AB$1:$AZ$371,369,FALSE)</f>
        <v>0</v>
      </c>
      <c r="DR21" s="37">
        <f>DP21-DQ21</f>
        <v>0</v>
      </c>
      <c r="DS21" s="38" t="str">
        <f>IF(DQ21&gt;0,DR21/DQ21,"NA")</f>
        <v>NA</v>
      </c>
      <c r="DT21" s="37">
        <f>HLOOKUP(DO21,$BC$1:$CA$371,369,FALSE)</f>
        <v>0</v>
      </c>
      <c r="DU21" s="37">
        <f>DP21-DT21</f>
        <v>0</v>
      </c>
      <c r="DV21" s="38" t="str">
        <f>IF(DT21&gt;0,DU21/DT21,"NA")</f>
        <v>NA</v>
      </c>
      <c r="DW21" s="35"/>
      <c r="DX21" s="4" t="s">
        <v>514</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36" t="s">
        <v>29</v>
      </c>
      <c r="DG22" s="37">
        <f>HLOOKUP(DF22,$A$1:$Y$371,367,FALSE)</f>
        <v>0</v>
      </c>
      <c r="DH22" s="37">
        <f>HLOOKUP(DF22,$AB$1:$AZ$371,367,FALSE)</f>
        <v>0</v>
      </c>
      <c r="DI22" s="37">
        <f>DG22-DH22</f>
        <v>0</v>
      </c>
      <c r="DJ22" s="38" t="str">
        <f>IF(DH22&gt;0,DI22/DH22,"NA")</f>
        <v>NA</v>
      </c>
      <c r="DK22" s="37">
        <f>HLOOKUP(DF22,$BC$1:$CA$371,367,FALSE)</f>
        <v>0</v>
      </c>
      <c r="DL22" s="37">
        <f>DG22-DK22</f>
        <v>0</v>
      </c>
      <c r="DM22" s="38" t="str">
        <f>IF(DK22&gt;0,DL22/DK22,"NA")</f>
        <v>NA</v>
      </c>
      <c r="DN22" s="35"/>
      <c r="DO22" s="36" t="s">
        <v>37</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37</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36" t="s">
        <v>24</v>
      </c>
      <c r="DG23" s="37">
        <f>HLOOKUP(DF23,$A$1:$Y$371,367,FALSE)</f>
        <v>0</v>
      </c>
      <c r="DH23" s="37">
        <f>HLOOKUP(DF23,$AB$1:$AZ$371,367,FALSE)</f>
        <v>0</v>
      </c>
      <c r="DI23" s="37">
        <f>DG23-DH23</f>
        <v>0</v>
      </c>
      <c r="DJ23" s="38" t="str">
        <f>IF(DH23&gt;0,DI23/DH23,"NA")</f>
        <v>NA</v>
      </c>
      <c r="DK23" s="37">
        <f>HLOOKUP(DF23,$BC$1:$CA$371,367,FALSE)</f>
        <v>0</v>
      </c>
      <c r="DL23" s="37">
        <f>DG23-DK23</f>
        <v>0</v>
      </c>
      <c r="DM23" s="38" t="str">
        <f>IF(DK23&gt;0,DL23/DK23,"NA")</f>
        <v>NA</v>
      </c>
      <c r="DO23" s="4" t="s">
        <v>32</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4" t="s">
        <v>32</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36" t="s">
        <v>32</v>
      </c>
      <c r="DG24" s="37">
        <f>HLOOKUP(DF24,$A$1:$Y$371,367,FALSE)</f>
        <v>0</v>
      </c>
      <c r="DH24" s="37">
        <f>HLOOKUP(DF24,$AB$1:$AZ$371,367,FALSE)</f>
        <v>0</v>
      </c>
      <c r="DI24" s="37">
        <f>DG24-DH24</f>
        <v>0</v>
      </c>
      <c r="DJ24" s="38" t="str">
        <f>IF(DH24&gt;0,DI24/DH24,"NA")</f>
        <v>NA</v>
      </c>
      <c r="DK24" s="37">
        <f>HLOOKUP(DF24,$BC$1:$CA$371,367,FALSE)</f>
        <v>0</v>
      </c>
      <c r="DL24" s="37">
        <f>DG24-DK24</f>
        <v>0</v>
      </c>
      <c r="DM24" s="38" t="str">
        <f>IF(DK24&gt;0,DL24/DK24,"NA")</f>
        <v>NA</v>
      </c>
      <c r="DN24" s="35"/>
      <c r="DO24" s="36" t="s">
        <v>30</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24</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36" t="s">
        <v>30</v>
      </c>
      <c r="DG25" s="37">
        <f>HLOOKUP(DF25,$A$1:$Y$371,367,FALSE)</f>
        <v>0</v>
      </c>
      <c r="DH25" s="37">
        <f>HLOOKUP(DF25,$AB$1:$AZ$371,367,FALSE)</f>
        <v>0</v>
      </c>
      <c r="DI25" s="37">
        <f>DG25-DH25</f>
        <v>0</v>
      </c>
      <c r="DJ25" s="38" t="str">
        <f>IF(DH25&gt;0,DI25/DH25,"NA")</f>
        <v>NA</v>
      </c>
      <c r="DK25" s="37">
        <f>HLOOKUP(DF25,$BC$1:$CA$371,367,FALSE)</f>
        <v>0</v>
      </c>
      <c r="DL25" s="37">
        <f>DG25-DK25</f>
        <v>0</v>
      </c>
      <c r="DM25" s="38" t="str">
        <f>IF(DK25&gt;0,DL25/DK25,"NA")</f>
        <v>NA</v>
      </c>
      <c r="DN25" s="35"/>
      <c r="DO25" s="36" t="s">
        <v>29</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30</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143" t="s">
        <v>42</v>
      </c>
      <c r="DG26" s="144">
        <f>HLOOKUP(DF26,$A$1:$Y$371,367,FALSE)</f>
        <v>0</v>
      </c>
      <c r="DH26" s="144">
        <f>HLOOKUP(DF26,$AB$1:$AZ$371,367,FALSE)</f>
        <v>0</v>
      </c>
      <c r="DI26" s="144">
        <f>DG26-DH26</f>
        <v>0</v>
      </c>
      <c r="DJ26" s="145" t="str">
        <f>IF(DH26&gt;0,DI26/DH26,"NA")</f>
        <v>NA</v>
      </c>
      <c r="DK26" s="144">
        <f>HLOOKUP(DF26,$BC$1:$CA$371,367,FALSE)</f>
        <v>0</v>
      </c>
      <c r="DL26" s="144">
        <f>DG26-DK26</f>
        <v>0</v>
      </c>
      <c r="DM26" s="145" t="str">
        <f>IF(DK26&gt;0,DL26/DK26,"NA")</f>
        <v>NA</v>
      </c>
      <c r="DN26" s="35"/>
      <c r="DO26" s="36" t="s">
        <v>24</v>
      </c>
      <c r="DP26" s="37">
        <f>HLOOKUP(DO26,$A$1:$Y$371,369,FALSE)</f>
        <v>0</v>
      </c>
      <c r="DQ26" s="37">
        <f>HLOOKUP(DO26,$AB$1:$AZ$371,369,FALSE)</f>
        <v>0</v>
      </c>
      <c r="DR26" s="37">
        <f>DP26-DQ26</f>
        <v>0</v>
      </c>
      <c r="DS26" s="38" t="str">
        <f>IF(DQ26&gt;0,DR26/DQ26,"NA")</f>
        <v>NA</v>
      </c>
      <c r="DT26" s="37">
        <f>HLOOKUP(DO26,$BC$1:$CA$371,369,FALSE)</f>
        <v>0</v>
      </c>
      <c r="DU26" s="37">
        <f>DP26-DT26</f>
        <v>0</v>
      </c>
      <c r="DV26" s="38" t="str">
        <f>IF(DT26&gt;0,DU26/DT26,"NA")</f>
        <v>NA</v>
      </c>
      <c r="DW26" s="35"/>
      <c r="DX26" s="36" t="s">
        <v>29</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37</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514</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42</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2611743273</v>
      </c>
      <c r="DH29" s="139">
        <f>HLOOKUP(DF29,$AB$1:$BA$371,367,FALSE)</f>
        <v>2842363509</v>
      </c>
      <c r="DI29" s="140">
        <f>DG29-DH29</f>
        <v>-230620236</v>
      </c>
      <c r="DJ29" s="141">
        <f>DI29/DH29</f>
        <v>-8.1136784675770332E-2</v>
      </c>
      <c r="DK29" s="139">
        <f>HLOOKUP(DF29,$BC$1:$CB$371,367,FALSE)</f>
        <v>2853948265.7999997</v>
      </c>
      <c r="DL29" s="140">
        <f>DG29-DK29</f>
        <v>-242204992.79999971</v>
      </c>
      <c r="DM29" s="141">
        <f>DL29/DK29</f>
        <v>-8.4866637458863123E-2</v>
      </c>
      <c r="DN29" s="35"/>
      <c r="DO29" s="8" t="s">
        <v>48</v>
      </c>
      <c r="DP29" s="139">
        <f>HLOOKUP(DO29,$A$1:$Z$371,369,FALSE)</f>
        <v>671452507</v>
      </c>
      <c r="DQ29" s="139">
        <f>HLOOKUP(DO29,$AB$1:$BA$371,369,FALSE)</f>
        <v>905679682</v>
      </c>
      <c r="DR29" s="140">
        <f>DP29-DQ29</f>
        <v>-234227175</v>
      </c>
      <c r="DS29" s="141">
        <f>DR29/DQ29</f>
        <v>-0.25862032643015614</v>
      </c>
      <c r="DT29" s="139">
        <f>HLOOKUP(DO29,$BC$1:$CB$371,369,FALSE)</f>
        <v>824502623</v>
      </c>
      <c r="DU29" s="140">
        <f>DP29-DT29</f>
        <v>-153050116</v>
      </c>
      <c r="DV29" s="141">
        <f>DU29/DT29</f>
        <v>-0.18562720327452495</v>
      </c>
      <c r="DW29" s="35"/>
      <c r="DX29" s="8" t="s">
        <v>48</v>
      </c>
      <c r="DY29" s="139">
        <f>HLOOKUP(DX29,$A$1:$Z$371,371,FALSE)</f>
        <v>260206196</v>
      </c>
      <c r="DZ29" s="139">
        <f>HLOOKUP(DX29,$AB$1:$BA$371,371,FALSE)</f>
        <v>364174027</v>
      </c>
      <c r="EA29" s="140">
        <f>DY29-DZ29</f>
        <v>-103967831</v>
      </c>
      <c r="EB29" s="141">
        <f>EA29/DZ29</f>
        <v>-0.28548941794797461</v>
      </c>
      <c r="EC29" s="139">
        <f>HLOOKUP(DX29,$BC$1:$CB$371,371,FALSE)</f>
        <v>319165951.80000001</v>
      </c>
      <c r="ED29" s="140">
        <f>DY29-EC29</f>
        <v>-58959755.800000012</v>
      </c>
      <c r="EE29" s="141">
        <f>ED29/EC29</f>
        <v>-0.18473071913681494</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15">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15">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15">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15">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15">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15">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15">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15">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x14ac:dyDescent="0.15">
      <c r="A120" s="24" t="s">
        <v>170</v>
      </c>
      <c r="B120" s="25"/>
      <c r="C120" s="167"/>
      <c r="D120" s="167"/>
      <c r="E120" s="167"/>
      <c r="F120" s="167"/>
      <c r="G120" s="167">
        <v>801185</v>
      </c>
      <c r="H120" s="167"/>
      <c r="I120" s="167"/>
      <c r="J120" s="167">
        <v>7860950</v>
      </c>
      <c r="K120" s="167"/>
      <c r="L120" s="167">
        <v>72409</v>
      </c>
      <c r="M120" s="167"/>
      <c r="N120" s="167"/>
      <c r="O120" s="167"/>
      <c r="P120" s="167">
        <v>17237975</v>
      </c>
      <c r="Q120" s="167"/>
      <c r="R120" s="167"/>
      <c r="S120" s="167"/>
      <c r="T120" s="167"/>
      <c r="U120" s="167"/>
      <c r="V120" s="167"/>
      <c r="W120" s="167"/>
      <c r="X120" s="167"/>
      <c r="Y120" s="167"/>
      <c r="Z120" s="25">
        <f t="shared" si="29"/>
        <v>25972519</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15">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15">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15">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15">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15">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15">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x14ac:dyDescent="0.15">
      <c r="A127" s="24" t="s">
        <v>177</v>
      </c>
      <c r="B127" s="25"/>
      <c r="C127" s="167"/>
      <c r="D127" s="167"/>
      <c r="E127" s="167"/>
      <c r="F127" s="167"/>
      <c r="G127" s="167"/>
      <c r="H127" s="167"/>
      <c r="I127" s="167"/>
      <c r="J127" s="167">
        <v>10415550</v>
      </c>
      <c r="K127" s="167"/>
      <c r="L127" s="167">
        <v>414524</v>
      </c>
      <c r="M127" s="167">
        <v>2002000</v>
      </c>
      <c r="N127" s="167"/>
      <c r="O127" s="167"/>
      <c r="P127" s="167">
        <v>20427828</v>
      </c>
      <c r="Q127" s="167"/>
      <c r="R127" s="167"/>
      <c r="S127" s="167"/>
      <c r="T127" s="167"/>
      <c r="U127" s="167"/>
      <c r="V127" s="167"/>
      <c r="W127" s="167"/>
      <c r="X127" s="167"/>
      <c r="Y127" s="167"/>
      <c r="Z127" s="25">
        <f t="shared" si="29"/>
        <v>33259902</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-5942050</v>
      </c>
      <c r="CN127" s="43">
        <f t="shared" si="40"/>
        <v>0</v>
      </c>
      <c r="CO127" s="43">
        <f t="shared" si="41"/>
        <v>-84417.599999999977</v>
      </c>
      <c r="CP127" s="43">
        <f t="shared" si="42"/>
        <v>-137253.20000000019</v>
      </c>
      <c r="CQ127" s="43">
        <f t="shared" si="43"/>
        <v>0</v>
      </c>
      <c r="CR127" s="43">
        <f t="shared" si="44"/>
        <v>0</v>
      </c>
      <c r="CS127" s="43">
        <f t="shared" si="45"/>
        <v>8371245.5999999996</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1391788.799999997</v>
      </c>
      <c r="DD127" s="43">
        <f t="shared" si="57"/>
        <v>32503961.200000018</v>
      </c>
    </row>
    <row r="128" spans="1:108" x14ac:dyDescent="0.15">
      <c r="A128" s="24" t="s">
        <v>178</v>
      </c>
      <c r="B128" s="25"/>
      <c r="C128" s="167"/>
      <c r="D128" s="167"/>
      <c r="E128" s="167"/>
      <c r="F128" s="167"/>
      <c r="G128" s="167">
        <v>1681647</v>
      </c>
      <c r="H128" s="167"/>
      <c r="I128" s="167"/>
      <c r="J128" s="167">
        <v>10913125</v>
      </c>
      <c r="K128" s="167"/>
      <c r="L128" s="167">
        <v>572351</v>
      </c>
      <c r="M128" s="167"/>
      <c r="N128" s="167"/>
      <c r="O128" s="167"/>
      <c r="P128" s="167">
        <v>22934861</v>
      </c>
      <c r="Q128" s="167"/>
      <c r="R128" s="167"/>
      <c r="S128" s="167"/>
      <c r="T128" s="167"/>
      <c r="U128" s="167"/>
      <c r="V128" s="167"/>
      <c r="W128" s="167"/>
      <c r="X128" s="167"/>
      <c r="Y128" s="167"/>
      <c r="Z128" s="25">
        <f t="shared" si="29"/>
        <v>36101984</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1644887.6</v>
      </c>
      <c r="CK128" s="43">
        <f t="shared" si="37"/>
        <v>0</v>
      </c>
      <c r="CL128" s="43">
        <f t="shared" si="38"/>
        <v>0</v>
      </c>
      <c r="CM128" s="43">
        <f t="shared" si="39"/>
        <v>-5220475</v>
      </c>
      <c r="CN128" s="43">
        <f t="shared" si="40"/>
        <v>0</v>
      </c>
      <c r="CO128" s="43">
        <f t="shared" si="41"/>
        <v>373158.6</v>
      </c>
      <c r="CP128" s="43">
        <f t="shared" si="42"/>
        <v>0</v>
      </c>
      <c r="CQ128" s="43">
        <f t="shared" si="43"/>
        <v>0</v>
      </c>
      <c r="CR128" s="43">
        <f t="shared" si="44"/>
        <v>0</v>
      </c>
      <c r="CS128" s="43">
        <f t="shared" si="45"/>
        <v>11372807.6</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7533358.799999997</v>
      </c>
      <c r="DD128" s="43">
        <f t="shared" si="57"/>
        <v>40037320.000000015</v>
      </c>
    </row>
    <row r="129" spans="1:108" x14ac:dyDescent="0.15">
      <c r="A129" s="24" t="s">
        <v>179</v>
      </c>
      <c r="B129" s="25"/>
      <c r="C129" s="167"/>
      <c r="D129" s="167"/>
      <c r="E129" s="167"/>
      <c r="F129" s="167"/>
      <c r="G129" s="167">
        <v>86724</v>
      </c>
      <c r="H129" s="167"/>
      <c r="I129" s="167"/>
      <c r="J129" s="167">
        <v>12204375</v>
      </c>
      <c r="K129" s="167"/>
      <c r="L129" s="167">
        <v>90035</v>
      </c>
      <c r="M129" s="167"/>
      <c r="N129" s="167"/>
      <c r="O129" s="167"/>
      <c r="P129" s="167">
        <v>13010423</v>
      </c>
      <c r="Q129" s="167"/>
      <c r="R129" s="167"/>
      <c r="S129" s="167"/>
      <c r="T129" s="167"/>
      <c r="U129" s="167"/>
      <c r="V129" s="167"/>
      <c r="W129" s="167"/>
      <c r="X129" s="167"/>
      <c r="Y129" s="167"/>
      <c r="Z129" s="25">
        <f t="shared" si="29"/>
        <v>25391557</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-137157.20000000001</v>
      </c>
      <c r="CK129" s="43">
        <f t="shared" si="37"/>
        <v>0</v>
      </c>
      <c r="CL129" s="43">
        <f t="shared" si="38"/>
        <v>-329.2</v>
      </c>
      <c r="CM129" s="43">
        <f t="shared" si="39"/>
        <v>-2601625</v>
      </c>
      <c r="CN129" s="43">
        <f t="shared" si="40"/>
        <v>0</v>
      </c>
      <c r="CO129" s="43">
        <f t="shared" si="41"/>
        <v>58513.4</v>
      </c>
      <c r="CP129" s="43">
        <f t="shared" si="42"/>
        <v>-57200</v>
      </c>
      <c r="CQ129" s="43">
        <f t="shared" si="43"/>
        <v>0</v>
      </c>
      <c r="CR129" s="43">
        <f t="shared" si="44"/>
        <v>0</v>
      </c>
      <c r="CS129" s="43">
        <f t="shared" si="45"/>
        <v>-587117.19999999925</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-4874524</v>
      </c>
      <c r="DD129" s="43">
        <f t="shared" si="57"/>
        <v>35162796.000000015</v>
      </c>
    </row>
    <row r="130" spans="1:108" x14ac:dyDescent="0.15">
      <c r="A130" s="24" t="s">
        <v>180</v>
      </c>
      <c r="B130" s="25"/>
      <c r="C130" s="167"/>
      <c r="D130" s="167"/>
      <c r="E130" s="167"/>
      <c r="F130" s="167"/>
      <c r="G130" s="167">
        <v>155619</v>
      </c>
      <c r="H130" s="167"/>
      <c r="I130" s="167">
        <v>26189</v>
      </c>
      <c r="J130" s="167">
        <v>13325100</v>
      </c>
      <c r="K130" s="167"/>
      <c r="L130" s="167">
        <v>132000</v>
      </c>
      <c r="M130" s="167"/>
      <c r="N130" s="167"/>
      <c r="O130" s="167"/>
      <c r="P130" s="167">
        <v>14711121</v>
      </c>
      <c r="Q130" s="167"/>
      <c r="R130" s="167"/>
      <c r="S130" s="167"/>
      <c r="T130" s="167"/>
      <c r="U130" s="167"/>
      <c r="V130" s="167"/>
      <c r="W130" s="167"/>
      <c r="X130" s="167"/>
      <c r="Y130" s="167"/>
      <c r="Z130" s="25">
        <f t="shared" ref="Z130:Z193" si="58">SUM(B130:Y130)</f>
        <v>28350029</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-82448.200000000012</v>
      </c>
      <c r="CK130" s="43">
        <f t="shared" ref="CK130:CK193" si="66">H130-BJ130</f>
        <v>0</v>
      </c>
      <c r="CL130" s="43">
        <f t="shared" ref="CL130:CL193" si="67">I130-BK130</f>
        <v>26189</v>
      </c>
      <c r="CM130" s="43">
        <f t="shared" ref="CM130:CM193" si="68">J130-BL130</f>
        <v>-947300</v>
      </c>
      <c r="CN130" s="43">
        <f t="shared" ref="CN130:CN193" si="69">K130-BM130</f>
        <v>0</v>
      </c>
      <c r="CO130" s="43">
        <f t="shared" ref="CO130:CO193" si="70">L130-BN130</f>
        <v>-545030.19999999995</v>
      </c>
      <c r="CP130" s="43">
        <f t="shared" ref="CP130:CP193" si="71">M130-BO130</f>
        <v>0</v>
      </c>
      <c r="CQ130" s="43">
        <f t="shared" ref="CQ130:CQ193" si="72">N130-BP130</f>
        <v>0</v>
      </c>
      <c r="CR130" s="43">
        <f t="shared" ref="CR130:CR193" si="73">O130-BQ130</f>
        <v>0</v>
      </c>
      <c r="CS130" s="43">
        <f t="shared" ref="CS130:CS193" si="74">P130-BR130</f>
        <v>1926467.5999999996</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-958816.79999999702</v>
      </c>
      <c r="DD130" s="43">
        <f t="shared" si="57"/>
        <v>34203979.200000018</v>
      </c>
    </row>
    <row r="131" spans="1:108" x14ac:dyDescent="0.15">
      <c r="A131" s="24" t="s">
        <v>181</v>
      </c>
      <c r="B131" s="25"/>
      <c r="C131" s="167"/>
      <c r="D131" s="167"/>
      <c r="E131" s="167"/>
      <c r="F131" s="167"/>
      <c r="G131" s="167"/>
      <c r="H131" s="167"/>
      <c r="I131" s="167"/>
      <c r="J131" s="167">
        <v>13623525</v>
      </c>
      <c r="K131" s="167"/>
      <c r="L131" s="167"/>
      <c r="M131" s="167"/>
      <c r="N131" s="167"/>
      <c r="O131" s="167"/>
      <c r="P131" s="167"/>
      <c r="Q131" s="167"/>
      <c r="R131" s="167"/>
      <c r="S131" s="167"/>
      <c r="T131" s="167"/>
      <c r="U131" s="167"/>
      <c r="V131" s="167"/>
      <c r="W131" s="167"/>
      <c r="X131" s="167"/>
      <c r="Y131" s="167"/>
      <c r="Z131" s="25">
        <f t="shared" si="58"/>
        <v>13623525</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-2104875</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-16504274</v>
      </c>
      <c r="DD131" s="43">
        <f t="shared" si="57"/>
        <v>17699705.200000018</v>
      </c>
    </row>
    <row r="132" spans="1:108" x14ac:dyDescent="0.15">
      <c r="A132" s="24" t="s">
        <v>182</v>
      </c>
      <c r="B132" s="25"/>
      <c r="C132" s="167"/>
      <c r="D132" s="167"/>
      <c r="E132" s="167"/>
      <c r="F132" s="167"/>
      <c r="G132" s="167"/>
      <c r="H132" s="167"/>
      <c r="I132" s="167"/>
      <c r="J132" s="167">
        <v>9757725</v>
      </c>
      <c r="K132" s="167"/>
      <c r="L132" s="167"/>
      <c r="M132" s="167"/>
      <c r="N132" s="167"/>
      <c r="O132" s="167"/>
      <c r="P132" s="167"/>
      <c r="Q132" s="167"/>
      <c r="R132" s="167"/>
      <c r="S132" s="167"/>
      <c r="T132" s="167"/>
      <c r="U132" s="167"/>
      <c r="V132" s="167"/>
      <c r="W132" s="167"/>
      <c r="X132" s="167"/>
      <c r="Y132" s="167"/>
      <c r="Z132" s="25">
        <f t="shared" si="58"/>
        <v>9757725</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-8536675</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-23322249.800000001</v>
      </c>
      <c r="DD132" s="29">
        <f t="shared" ref="DD132:DD195" si="86">DD131+DC132</f>
        <v>-5622544.5999999829</v>
      </c>
    </row>
    <row r="133" spans="1:108" x14ac:dyDescent="0.15">
      <c r="A133" s="24" t="s">
        <v>183</v>
      </c>
      <c r="B133" s="25"/>
      <c r="C133" s="167"/>
      <c r="D133" s="167"/>
      <c r="E133" s="167"/>
      <c r="F133" s="167"/>
      <c r="G133" s="167">
        <v>739275</v>
      </c>
      <c r="H133" s="167"/>
      <c r="I133" s="167">
        <v>3238</v>
      </c>
      <c r="J133" s="167">
        <v>12132125</v>
      </c>
      <c r="K133" s="167"/>
      <c r="L133" s="167"/>
      <c r="M133" s="167"/>
      <c r="N133" s="167"/>
      <c r="O133" s="167"/>
      <c r="P133" s="167">
        <v>17947644</v>
      </c>
      <c r="Q133" s="167"/>
      <c r="R133" s="167"/>
      <c r="S133" s="167"/>
      <c r="T133" s="167"/>
      <c r="U133" s="167"/>
      <c r="V133" s="167"/>
      <c r="W133" s="167"/>
      <c r="X133" s="167"/>
      <c r="Y133" s="167"/>
      <c r="Z133" s="25">
        <f t="shared" si="58"/>
        <v>30822282</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443624</v>
      </c>
      <c r="CK133" s="43">
        <f t="shared" si="66"/>
        <v>0</v>
      </c>
      <c r="CL133" s="43">
        <f t="shared" si="67"/>
        <v>2011.8</v>
      </c>
      <c r="CM133" s="43">
        <f t="shared" si="68"/>
        <v>-6163395</v>
      </c>
      <c r="CN133" s="43">
        <f t="shared" si="69"/>
        <v>0</v>
      </c>
      <c r="CO133" s="43">
        <f t="shared" si="70"/>
        <v>-229560.8</v>
      </c>
      <c r="CP133" s="43">
        <f t="shared" si="71"/>
        <v>-482134.4</v>
      </c>
      <c r="CQ133" s="43">
        <f t="shared" si="72"/>
        <v>0</v>
      </c>
      <c r="CR133" s="43">
        <f t="shared" si="73"/>
        <v>0</v>
      </c>
      <c r="CS133" s="43">
        <f t="shared" si="74"/>
        <v>5904774</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-1808458.3999999985</v>
      </c>
      <c r="DD133" s="43">
        <f t="shared" si="86"/>
        <v>-7431002.9999999814</v>
      </c>
    </row>
    <row r="134" spans="1:108" x14ac:dyDescent="0.15">
      <c r="A134" s="24" t="s">
        <v>184</v>
      </c>
      <c r="B134" s="25"/>
      <c r="C134" s="167"/>
      <c r="D134" s="167"/>
      <c r="E134" s="167"/>
      <c r="F134" s="167"/>
      <c r="G134" s="167"/>
      <c r="H134" s="167"/>
      <c r="I134" s="167">
        <v>18374</v>
      </c>
      <c r="J134" s="167">
        <v>13826575</v>
      </c>
      <c r="K134" s="167"/>
      <c r="L134" s="167">
        <v>373209</v>
      </c>
      <c r="M134" s="167"/>
      <c r="N134" s="167"/>
      <c r="O134" s="167"/>
      <c r="P134" s="167">
        <v>20275017</v>
      </c>
      <c r="Q134" s="167"/>
      <c r="R134" s="167"/>
      <c r="S134" s="167"/>
      <c r="T134" s="167"/>
      <c r="U134" s="167"/>
      <c r="V134" s="167"/>
      <c r="W134" s="167"/>
      <c r="X134" s="167"/>
      <c r="Y134" s="167"/>
      <c r="Z134" s="25">
        <f t="shared" si="58"/>
        <v>34493175</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16470.2</v>
      </c>
      <c r="CM134" s="43">
        <f t="shared" si="68"/>
        <v>-4159025</v>
      </c>
      <c r="CN134" s="43">
        <f t="shared" si="69"/>
        <v>0</v>
      </c>
      <c r="CO134" s="43">
        <f t="shared" si="70"/>
        <v>346303</v>
      </c>
      <c r="CP134" s="43">
        <f t="shared" si="71"/>
        <v>-4610.3999999999996</v>
      </c>
      <c r="CQ134" s="43">
        <f t="shared" si="72"/>
        <v>0</v>
      </c>
      <c r="CR134" s="43">
        <f t="shared" si="73"/>
        <v>0</v>
      </c>
      <c r="CS134" s="43">
        <f t="shared" si="74"/>
        <v>7771654</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1891180.4000000022</v>
      </c>
      <c r="DD134" s="43">
        <f t="shared" si="86"/>
        <v>-5539822.5999999791</v>
      </c>
    </row>
    <row r="135" spans="1:108" x14ac:dyDescent="0.15">
      <c r="A135" s="24" t="s">
        <v>185</v>
      </c>
      <c r="B135" s="25"/>
      <c r="C135" s="167"/>
      <c r="D135" s="167"/>
      <c r="E135" s="167"/>
      <c r="F135" s="167"/>
      <c r="G135" s="167">
        <v>1599677</v>
      </c>
      <c r="H135" s="167"/>
      <c r="I135" s="167">
        <v>39756</v>
      </c>
      <c r="J135" s="167">
        <v>14527475</v>
      </c>
      <c r="K135" s="167"/>
      <c r="L135" s="167">
        <v>1181719</v>
      </c>
      <c r="M135" s="167"/>
      <c r="N135" s="167"/>
      <c r="O135" s="167"/>
      <c r="P135" s="167">
        <v>26772602</v>
      </c>
      <c r="Q135" s="167"/>
      <c r="R135" s="167"/>
      <c r="S135" s="167"/>
      <c r="T135" s="167"/>
      <c r="U135" s="167"/>
      <c r="V135" s="167"/>
      <c r="W135" s="167"/>
      <c r="X135" s="167"/>
      <c r="Y135" s="167"/>
      <c r="Z135" s="25">
        <f t="shared" si="58"/>
        <v>44121229</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1526381</v>
      </c>
      <c r="CK135" s="43">
        <f t="shared" si="66"/>
        <v>0</v>
      </c>
      <c r="CL135" s="43">
        <f t="shared" si="67"/>
        <v>39756</v>
      </c>
      <c r="CM135" s="43">
        <f t="shared" si="68"/>
        <v>-2819085</v>
      </c>
      <c r="CN135" s="43">
        <f t="shared" si="69"/>
        <v>0</v>
      </c>
      <c r="CO135" s="43">
        <f t="shared" si="70"/>
        <v>1090085.6000000001</v>
      </c>
      <c r="CP135" s="43">
        <f t="shared" si="71"/>
        <v>0</v>
      </c>
      <c r="CQ135" s="43">
        <f t="shared" si="72"/>
        <v>0</v>
      </c>
      <c r="CR135" s="43">
        <f t="shared" si="73"/>
        <v>0</v>
      </c>
      <c r="CS135" s="43">
        <f t="shared" si="74"/>
        <v>14435378.6</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11938027.200000003</v>
      </c>
      <c r="DD135" s="43">
        <f t="shared" si="86"/>
        <v>6398204.6000000238</v>
      </c>
    </row>
    <row r="136" spans="1:108" x14ac:dyDescent="0.15">
      <c r="A136" s="24" t="s">
        <v>186</v>
      </c>
      <c r="B136" s="25"/>
      <c r="C136" s="167"/>
      <c r="D136" s="167"/>
      <c r="E136" s="167"/>
      <c r="F136" s="167"/>
      <c r="G136" s="167"/>
      <c r="H136" s="167"/>
      <c r="I136" s="167">
        <v>301</v>
      </c>
      <c r="J136" s="167">
        <v>15654700</v>
      </c>
      <c r="K136" s="167"/>
      <c r="L136" s="167"/>
      <c r="M136" s="167"/>
      <c r="N136" s="167"/>
      <c r="O136" s="167"/>
      <c r="P136" s="167">
        <v>10369204</v>
      </c>
      <c r="Q136" s="167"/>
      <c r="R136" s="167"/>
      <c r="S136" s="167"/>
      <c r="T136" s="167"/>
      <c r="U136" s="167"/>
      <c r="V136" s="167"/>
      <c r="W136" s="167"/>
      <c r="X136" s="167"/>
      <c r="Y136" s="167"/>
      <c r="Z136" s="25">
        <f t="shared" si="58"/>
        <v>26024205</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-6827</v>
      </c>
      <c r="CM136" s="43">
        <f t="shared" si="68"/>
        <v>-1524100</v>
      </c>
      <c r="CN136" s="43">
        <f t="shared" si="69"/>
        <v>0</v>
      </c>
      <c r="CO136" s="43">
        <f t="shared" si="70"/>
        <v>-58913.599999999999</v>
      </c>
      <c r="CP136" s="43">
        <f t="shared" si="71"/>
        <v>0</v>
      </c>
      <c r="CQ136" s="43">
        <f t="shared" si="72"/>
        <v>0</v>
      </c>
      <c r="CR136" s="43">
        <f t="shared" si="73"/>
        <v>0</v>
      </c>
      <c r="CS136" s="43">
        <f t="shared" si="74"/>
        <v>-4500585</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-9159954</v>
      </c>
      <c r="DD136" s="43">
        <f t="shared" si="86"/>
        <v>-2761749.3999999762</v>
      </c>
    </row>
    <row r="137" spans="1:108" x14ac:dyDescent="0.15">
      <c r="A137" s="24" t="s">
        <v>187</v>
      </c>
      <c r="B137" s="25"/>
      <c r="C137" s="167"/>
      <c r="D137" s="167"/>
      <c r="E137" s="167"/>
      <c r="F137" s="167"/>
      <c r="G137" s="167">
        <v>39026</v>
      </c>
      <c r="H137" s="167"/>
      <c r="I137" s="167"/>
      <c r="J137" s="167">
        <v>13243500</v>
      </c>
      <c r="K137" s="167"/>
      <c r="L137" s="167">
        <v>1436754</v>
      </c>
      <c r="M137" s="167"/>
      <c r="N137" s="167"/>
      <c r="O137" s="167"/>
      <c r="P137" s="167">
        <v>20798811</v>
      </c>
      <c r="Q137" s="167"/>
      <c r="R137" s="167"/>
      <c r="S137" s="167"/>
      <c r="T137" s="167"/>
      <c r="U137" s="167"/>
      <c r="V137" s="167"/>
      <c r="W137" s="167"/>
      <c r="X137" s="167"/>
      <c r="Y137" s="167"/>
      <c r="Z137" s="25">
        <f t="shared" si="58"/>
        <v>35518091</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39026</v>
      </c>
      <c r="CK137" s="43">
        <f t="shared" si="66"/>
        <v>0</v>
      </c>
      <c r="CL137" s="43">
        <f t="shared" si="67"/>
        <v>-9379.2000000000007</v>
      </c>
      <c r="CM137" s="43">
        <f t="shared" si="68"/>
        <v>-3379860</v>
      </c>
      <c r="CN137" s="43">
        <f t="shared" si="69"/>
        <v>0</v>
      </c>
      <c r="CO137" s="43">
        <f t="shared" si="70"/>
        <v>1085999.2</v>
      </c>
      <c r="CP137" s="43">
        <f t="shared" si="71"/>
        <v>-553520</v>
      </c>
      <c r="CQ137" s="43">
        <f t="shared" si="72"/>
        <v>0</v>
      </c>
      <c r="CR137" s="43">
        <f t="shared" si="73"/>
        <v>0</v>
      </c>
      <c r="CS137" s="43">
        <f t="shared" si="74"/>
        <v>8187878.8000000007</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2537348.8000000007</v>
      </c>
      <c r="DD137" s="43">
        <f t="shared" si="86"/>
        <v>-224400.59999997541</v>
      </c>
    </row>
    <row r="138" spans="1:108" x14ac:dyDescent="0.15">
      <c r="A138" s="24" t="s">
        <v>188</v>
      </c>
      <c r="B138" s="25"/>
      <c r="C138" s="167"/>
      <c r="D138" s="167"/>
      <c r="E138" s="167"/>
      <c r="F138" s="167"/>
      <c r="G138" s="167"/>
      <c r="H138" s="167"/>
      <c r="I138" s="167"/>
      <c r="J138" s="167">
        <v>12056250</v>
      </c>
      <c r="K138" s="167"/>
      <c r="L138" s="167"/>
      <c r="M138" s="167"/>
      <c r="N138" s="167"/>
      <c r="O138" s="167"/>
      <c r="P138" s="167"/>
      <c r="Q138" s="167"/>
      <c r="R138" s="167"/>
      <c r="S138" s="167"/>
      <c r="T138" s="167"/>
      <c r="U138" s="167"/>
      <c r="V138" s="167"/>
      <c r="W138" s="167"/>
      <c r="X138" s="167"/>
      <c r="Y138" s="167"/>
      <c r="Z138" s="25">
        <f t="shared" si="58"/>
        <v>12056250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-5378550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-21816236.599999994</v>
      </c>
      <c r="DD138" s="43">
        <f t="shared" si="86"/>
        <v>-22040637.199999969</v>
      </c>
    </row>
    <row r="139" spans="1:108" x14ac:dyDescent="0.15">
      <c r="A139" s="24" t="s">
        <v>189</v>
      </c>
      <c r="B139" s="25"/>
      <c r="C139" s="167"/>
      <c r="D139" s="167"/>
      <c r="E139" s="167"/>
      <c r="F139" s="167"/>
      <c r="G139" s="167"/>
      <c r="H139" s="167"/>
      <c r="I139" s="167"/>
      <c r="J139" s="167">
        <v>10534500</v>
      </c>
      <c r="K139" s="167"/>
      <c r="L139" s="167"/>
      <c r="M139" s="167"/>
      <c r="N139" s="167"/>
      <c r="O139" s="167"/>
      <c r="P139" s="167"/>
      <c r="Q139" s="167"/>
      <c r="R139" s="167"/>
      <c r="S139" s="167"/>
      <c r="T139" s="167"/>
      <c r="U139" s="167"/>
      <c r="V139" s="167"/>
      <c r="W139" s="167"/>
      <c r="X139" s="167"/>
      <c r="Y139" s="167"/>
      <c r="Z139" s="25">
        <f t="shared" si="58"/>
        <v>10534500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44"/>
      <c r="BC139" s="24" t="s">
        <v>189</v>
      </c>
      <c r="BD139" s="42">
        <v>0</v>
      </c>
      <c r="BE139" s="42">
        <v>193198</v>
      </c>
      <c r="BF139" s="42">
        <v>0</v>
      </c>
      <c r="BG139" s="42">
        <v>271300</v>
      </c>
      <c r="BH139" s="42">
        <v>0</v>
      </c>
      <c r="BI139" s="42">
        <v>62549</v>
      </c>
      <c r="BJ139" s="42">
        <v>0</v>
      </c>
      <c r="BK139" s="42">
        <v>0</v>
      </c>
      <c r="BL139" s="42">
        <v>18084400</v>
      </c>
      <c r="BM139" s="42">
        <v>0</v>
      </c>
      <c r="BN139" s="42">
        <v>190072.6</v>
      </c>
      <c r="BO139" s="42">
        <v>0</v>
      </c>
      <c r="BP139" s="42">
        <v>0</v>
      </c>
      <c r="BQ139" s="42">
        <v>0</v>
      </c>
      <c r="BR139" s="42">
        <v>11233604.6</v>
      </c>
      <c r="BS139" s="42">
        <v>0</v>
      </c>
      <c r="BT139" s="42">
        <v>0</v>
      </c>
      <c r="BU139" s="42">
        <v>0</v>
      </c>
      <c r="BV139" s="42">
        <v>0</v>
      </c>
      <c r="BW139" s="42">
        <v>0</v>
      </c>
      <c r="BX139" s="42">
        <v>0</v>
      </c>
      <c r="BY139" s="42">
        <v>0</v>
      </c>
      <c r="BZ139" s="42">
        <v>3640587</v>
      </c>
      <c r="CA139" s="42">
        <v>0</v>
      </c>
      <c r="CB139" s="28">
        <f t="shared" si="85"/>
        <v>33675711.200000003</v>
      </c>
      <c r="CD139" s="24" t="s">
        <v>189</v>
      </c>
      <c r="CE139" s="43">
        <f t="shared" si="60"/>
        <v>0</v>
      </c>
      <c r="CF139" s="43">
        <f t="shared" si="61"/>
        <v>-193198</v>
      </c>
      <c r="CG139" s="43">
        <f t="shared" si="62"/>
        <v>0</v>
      </c>
      <c r="CH139" s="43">
        <f t="shared" si="63"/>
        <v>-271300</v>
      </c>
      <c r="CI139" s="43">
        <f t="shared" si="64"/>
        <v>0</v>
      </c>
      <c r="CJ139" s="43">
        <f t="shared" si="65"/>
        <v>-62549</v>
      </c>
      <c r="CK139" s="43">
        <f t="shared" si="66"/>
        <v>0</v>
      </c>
      <c r="CL139" s="43">
        <f t="shared" si="67"/>
        <v>0</v>
      </c>
      <c r="CM139" s="43">
        <f t="shared" si="68"/>
        <v>-7549900</v>
      </c>
      <c r="CN139" s="43">
        <f t="shared" si="69"/>
        <v>0</v>
      </c>
      <c r="CO139" s="43">
        <f t="shared" si="70"/>
        <v>-190072.6</v>
      </c>
      <c r="CP139" s="43">
        <f t="shared" si="71"/>
        <v>0</v>
      </c>
      <c r="CQ139" s="43">
        <f t="shared" si="72"/>
        <v>0</v>
      </c>
      <c r="CR139" s="43">
        <f t="shared" si="73"/>
        <v>0</v>
      </c>
      <c r="CS139" s="43">
        <f t="shared" si="74"/>
        <v>-11233604.6</v>
      </c>
      <c r="CT139" s="43">
        <f t="shared" si="75"/>
        <v>0</v>
      </c>
      <c r="CU139" s="43">
        <f t="shared" si="76"/>
        <v>0</v>
      </c>
      <c r="CV139" s="43">
        <f t="shared" si="77"/>
        <v>0</v>
      </c>
      <c r="CW139" s="43">
        <f t="shared" si="78"/>
        <v>0</v>
      </c>
      <c r="CX139" s="43">
        <f t="shared" si="79"/>
        <v>0</v>
      </c>
      <c r="CY139" s="43">
        <f t="shared" si="80"/>
        <v>0</v>
      </c>
      <c r="CZ139" s="43">
        <f t="shared" si="81"/>
        <v>0</v>
      </c>
      <c r="DA139" s="43">
        <f t="shared" si="82"/>
        <v>-3640587</v>
      </c>
      <c r="DB139" s="43">
        <f t="shared" si="83"/>
        <v>0</v>
      </c>
      <c r="DC139" s="43">
        <f t="shared" si="84"/>
        <v>-23141211.200000003</v>
      </c>
      <c r="DD139" s="43">
        <f t="shared" si="86"/>
        <v>-45181848.399999976</v>
      </c>
    </row>
    <row r="140" spans="1:108" x14ac:dyDescent="0.15">
      <c r="A140" s="24" t="s">
        <v>190</v>
      </c>
      <c r="B140" s="25"/>
      <c r="C140" s="167"/>
      <c r="D140" s="167"/>
      <c r="E140" s="167"/>
      <c r="F140" s="167"/>
      <c r="G140" s="167">
        <v>775955</v>
      </c>
      <c r="H140" s="167"/>
      <c r="I140" s="167"/>
      <c r="J140" s="167">
        <v>17260275</v>
      </c>
      <c r="K140" s="167"/>
      <c r="L140" s="167"/>
      <c r="M140" s="167"/>
      <c r="N140" s="167"/>
      <c r="O140" s="167"/>
      <c r="P140" s="167">
        <v>17717968</v>
      </c>
      <c r="Q140" s="167"/>
      <c r="R140" s="167"/>
      <c r="S140" s="167"/>
      <c r="T140" s="167"/>
      <c r="U140" s="167"/>
      <c r="V140" s="167"/>
      <c r="W140" s="167"/>
      <c r="X140" s="167">
        <v>2560000</v>
      </c>
      <c r="Y140" s="167"/>
      <c r="Z140" s="25">
        <f t="shared" si="58"/>
        <v>38314198</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652189.19999999995</v>
      </c>
      <c r="CK140" s="43">
        <f t="shared" si="66"/>
        <v>0</v>
      </c>
      <c r="CL140" s="43">
        <f t="shared" si="67"/>
        <v>-7676.2</v>
      </c>
      <c r="CM140" s="43">
        <f t="shared" si="68"/>
        <v>-424125</v>
      </c>
      <c r="CN140" s="43">
        <f t="shared" si="69"/>
        <v>0</v>
      </c>
      <c r="CO140" s="43">
        <f t="shared" si="70"/>
        <v>-109560</v>
      </c>
      <c r="CP140" s="43">
        <f t="shared" si="71"/>
        <v>0</v>
      </c>
      <c r="CQ140" s="43">
        <f t="shared" si="72"/>
        <v>0</v>
      </c>
      <c r="CR140" s="43">
        <f t="shared" si="73"/>
        <v>0</v>
      </c>
      <c r="CS140" s="43">
        <f t="shared" si="74"/>
        <v>7561516.4000000004</v>
      </c>
      <c r="CT140" s="43">
        <f t="shared" si="75"/>
        <v>0</v>
      </c>
      <c r="CU140" s="43">
        <f t="shared" si="76"/>
        <v>0</v>
      </c>
      <c r="CV140" s="43">
        <f t="shared" si="77"/>
        <v>0</v>
      </c>
      <c r="CW140" s="43">
        <f t="shared" si="78"/>
        <v>0</v>
      </c>
      <c r="CX140" s="43">
        <f t="shared" si="79"/>
        <v>0</v>
      </c>
      <c r="CY140" s="43">
        <f t="shared" si="80"/>
        <v>0</v>
      </c>
      <c r="CZ140" s="43">
        <f t="shared" si="81"/>
        <v>0</v>
      </c>
      <c r="DA140" s="43">
        <f t="shared" si="82"/>
        <v>-1848525</v>
      </c>
      <c r="DB140" s="43">
        <f t="shared" si="83"/>
        <v>0</v>
      </c>
      <c r="DC140" s="43">
        <f t="shared" si="84"/>
        <v>5261979.3999999985</v>
      </c>
      <c r="DD140" s="43">
        <f t="shared" si="86"/>
        <v>-39919868.999999978</v>
      </c>
    </row>
    <row r="141" spans="1:108" x14ac:dyDescent="0.15">
      <c r="A141" s="24" t="s">
        <v>191</v>
      </c>
      <c r="B141" s="25"/>
      <c r="C141" s="167"/>
      <c r="D141" s="167"/>
      <c r="E141" s="167"/>
      <c r="F141" s="167"/>
      <c r="G141" s="167"/>
      <c r="H141" s="167"/>
      <c r="I141" s="167"/>
      <c r="J141" s="167">
        <v>16998700</v>
      </c>
      <c r="K141" s="167"/>
      <c r="L141" s="167"/>
      <c r="M141" s="167"/>
      <c r="N141" s="167"/>
      <c r="O141" s="167"/>
      <c r="P141" s="167">
        <v>21381625</v>
      </c>
      <c r="Q141" s="167"/>
      <c r="R141" s="167"/>
      <c r="S141" s="167"/>
      <c r="T141" s="167"/>
      <c r="U141" s="167"/>
      <c r="V141" s="167"/>
      <c r="W141" s="167"/>
      <c r="X141" s="167">
        <v>2320000</v>
      </c>
      <c r="Y141" s="167"/>
      <c r="Z141" s="25">
        <f t="shared" si="58"/>
        <v>40700325</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-835060</v>
      </c>
      <c r="CN141" s="43">
        <f t="shared" si="69"/>
        <v>0</v>
      </c>
      <c r="CO141" s="43">
        <f t="shared" si="70"/>
        <v>-38807.599999999999</v>
      </c>
      <c r="CP141" s="43">
        <f t="shared" si="71"/>
        <v>0</v>
      </c>
      <c r="CQ141" s="43">
        <f t="shared" si="72"/>
        <v>0</v>
      </c>
      <c r="CR141" s="43">
        <f t="shared" si="73"/>
        <v>0</v>
      </c>
      <c r="CS141" s="43">
        <f t="shared" si="74"/>
        <v>9761758.1999999993</v>
      </c>
      <c r="CT141" s="43">
        <f t="shared" si="75"/>
        <v>0</v>
      </c>
      <c r="CU141" s="43">
        <f t="shared" si="76"/>
        <v>0</v>
      </c>
      <c r="CV141" s="43">
        <f t="shared" si="77"/>
        <v>0</v>
      </c>
      <c r="CW141" s="43">
        <f t="shared" si="78"/>
        <v>0</v>
      </c>
      <c r="CX141" s="43">
        <f t="shared" si="79"/>
        <v>0</v>
      </c>
      <c r="CY141" s="43">
        <f t="shared" si="80"/>
        <v>0</v>
      </c>
      <c r="CZ141" s="43">
        <f t="shared" si="81"/>
        <v>0</v>
      </c>
      <c r="DA141" s="43">
        <f t="shared" si="82"/>
        <v>-2540311</v>
      </c>
      <c r="DB141" s="43">
        <f t="shared" si="83"/>
        <v>0</v>
      </c>
      <c r="DC141" s="43">
        <f t="shared" si="84"/>
        <v>5784048.200000003</v>
      </c>
      <c r="DD141" s="43">
        <f t="shared" si="86"/>
        <v>-34135820.799999975</v>
      </c>
    </row>
    <row r="142" spans="1:108" x14ac:dyDescent="0.15">
      <c r="A142" s="24" t="s">
        <v>192</v>
      </c>
      <c r="B142" s="25"/>
      <c r="C142" s="167"/>
      <c r="D142" s="167"/>
      <c r="E142" s="167"/>
      <c r="F142" s="167"/>
      <c r="G142" s="167">
        <v>1356505</v>
      </c>
      <c r="H142" s="167"/>
      <c r="I142" s="167">
        <v>2158</v>
      </c>
      <c r="J142" s="167">
        <v>18976400</v>
      </c>
      <c r="K142" s="167"/>
      <c r="L142" s="167">
        <v>584382</v>
      </c>
      <c r="M142" s="167"/>
      <c r="N142" s="167"/>
      <c r="O142" s="167"/>
      <c r="P142" s="167">
        <v>25684563</v>
      </c>
      <c r="Q142" s="167"/>
      <c r="R142" s="167"/>
      <c r="S142" s="167"/>
      <c r="T142" s="167"/>
      <c r="U142" s="167"/>
      <c r="V142" s="167"/>
      <c r="W142" s="167"/>
      <c r="X142" s="167">
        <v>3760000</v>
      </c>
      <c r="Y142" s="167"/>
      <c r="Z142" s="25">
        <f t="shared" si="58"/>
        <v>50364008</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1356505</v>
      </c>
      <c r="CK142" s="43">
        <f t="shared" si="66"/>
        <v>0</v>
      </c>
      <c r="CL142" s="43">
        <f t="shared" si="67"/>
        <v>2158</v>
      </c>
      <c r="CM142" s="43">
        <f t="shared" si="68"/>
        <v>2057360</v>
      </c>
      <c r="CN142" s="43">
        <f t="shared" si="69"/>
        <v>0</v>
      </c>
      <c r="CO142" s="43">
        <f t="shared" si="70"/>
        <v>259182</v>
      </c>
      <c r="CP142" s="43">
        <f t="shared" si="71"/>
        <v>-206976</v>
      </c>
      <c r="CQ142" s="43">
        <f t="shared" si="72"/>
        <v>0</v>
      </c>
      <c r="CR142" s="43">
        <f t="shared" si="73"/>
        <v>0</v>
      </c>
      <c r="CS142" s="43">
        <f t="shared" si="74"/>
        <v>14332638.6</v>
      </c>
      <c r="CT142" s="43">
        <f t="shared" si="75"/>
        <v>0</v>
      </c>
      <c r="CU142" s="43">
        <f t="shared" si="76"/>
        <v>0</v>
      </c>
      <c r="CV142" s="43">
        <f t="shared" si="77"/>
        <v>0</v>
      </c>
      <c r="CW142" s="43">
        <f t="shared" si="78"/>
        <v>0</v>
      </c>
      <c r="CX142" s="43">
        <f t="shared" si="79"/>
        <v>0</v>
      </c>
      <c r="CY142" s="43">
        <f t="shared" si="80"/>
        <v>0</v>
      </c>
      <c r="CZ142" s="43">
        <f t="shared" si="81"/>
        <v>0</v>
      </c>
      <c r="DA142" s="43">
        <f t="shared" si="82"/>
        <v>-977953</v>
      </c>
      <c r="DB142" s="43">
        <f t="shared" si="83"/>
        <v>0</v>
      </c>
      <c r="DC142" s="43">
        <f t="shared" si="84"/>
        <v>16045882.600000001</v>
      </c>
      <c r="DD142" s="43">
        <f t="shared" si="86"/>
        <v>-18089938.199999973</v>
      </c>
    </row>
    <row r="143" spans="1:108" x14ac:dyDescent="0.15">
      <c r="A143" s="24" t="s">
        <v>193</v>
      </c>
      <c r="B143" s="25"/>
      <c r="C143" s="167"/>
      <c r="D143" s="167"/>
      <c r="E143" s="167"/>
      <c r="F143" s="167"/>
      <c r="G143" s="167">
        <v>173448</v>
      </c>
      <c r="H143" s="167"/>
      <c r="I143" s="167"/>
      <c r="J143" s="167">
        <v>17476325</v>
      </c>
      <c r="K143" s="167"/>
      <c r="L143" s="167">
        <v>343200</v>
      </c>
      <c r="M143" s="167"/>
      <c r="N143" s="167"/>
      <c r="O143" s="167"/>
      <c r="P143" s="167">
        <v>14957752</v>
      </c>
      <c r="Q143" s="167"/>
      <c r="R143" s="167"/>
      <c r="S143" s="167"/>
      <c r="T143" s="167"/>
      <c r="U143" s="167"/>
      <c r="V143" s="167"/>
      <c r="W143" s="167"/>
      <c r="X143" s="167">
        <v>4040000</v>
      </c>
      <c r="Y143" s="167"/>
      <c r="Z143" s="25">
        <f t="shared" si="58"/>
        <v>36990725</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173448</v>
      </c>
      <c r="CK143" s="43">
        <f t="shared" si="66"/>
        <v>0</v>
      </c>
      <c r="CL143" s="43">
        <f t="shared" si="67"/>
        <v>0</v>
      </c>
      <c r="CM143" s="43">
        <f t="shared" si="68"/>
        <v>1411685</v>
      </c>
      <c r="CN143" s="43">
        <f t="shared" si="69"/>
        <v>0</v>
      </c>
      <c r="CO143" s="43">
        <f t="shared" si="70"/>
        <v>300300</v>
      </c>
      <c r="CP143" s="43">
        <f t="shared" si="71"/>
        <v>-100100</v>
      </c>
      <c r="CQ143" s="43">
        <f t="shared" si="72"/>
        <v>0</v>
      </c>
      <c r="CR143" s="43">
        <f t="shared" si="73"/>
        <v>0</v>
      </c>
      <c r="CS143" s="43">
        <f t="shared" si="74"/>
        <v>2307173.5999999996</v>
      </c>
      <c r="CT143" s="43">
        <f t="shared" si="75"/>
        <v>0</v>
      </c>
      <c r="CU143" s="43">
        <f t="shared" si="76"/>
        <v>0</v>
      </c>
      <c r="CV143" s="43">
        <f t="shared" si="77"/>
        <v>0</v>
      </c>
      <c r="CW143" s="43">
        <f t="shared" si="78"/>
        <v>0</v>
      </c>
      <c r="CX143" s="43">
        <f t="shared" si="79"/>
        <v>0</v>
      </c>
      <c r="CY143" s="43">
        <f t="shared" si="80"/>
        <v>0</v>
      </c>
      <c r="CZ143" s="43">
        <f t="shared" si="81"/>
        <v>0</v>
      </c>
      <c r="DA143" s="43">
        <f t="shared" si="82"/>
        <v>547831.39999999991</v>
      </c>
      <c r="DB143" s="43">
        <f t="shared" si="83"/>
        <v>0</v>
      </c>
      <c r="DC143" s="43">
        <f t="shared" si="84"/>
        <v>3958674</v>
      </c>
      <c r="DD143" s="43">
        <f t="shared" si="86"/>
        <v>-14131264.199999973</v>
      </c>
    </row>
    <row r="144" spans="1:108" x14ac:dyDescent="0.15">
      <c r="A144" s="24" t="s">
        <v>194</v>
      </c>
      <c r="B144" s="25"/>
      <c r="C144" s="167"/>
      <c r="D144" s="167"/>
      <c r="E144" s="167"/>
      <c r="F144" s="167"/>
      <c r="G144" s="167">
        <v>817443</v>
      </c>
      <c r="H144" s="167"/>
      <c r="I144" s="167">
        <v>1219</v>
      </c>
      <c r="J144" s="167">
        <v>14026000</v>
      </c>
      <c r="K144" s="167"/>
      <c r="L144" s="167">
        <v>38610</v>
      </c>
      <c r="M144" s="167"/>
      <c r="N144" s="167"/>
      <c r="O144" s="167"/>
      <c r="P144" s="167">
        <v>15573218</v>
      </c>
      <c r="Q144" s="167"/>
      <c r="R144" s="167"/>
      <c r="S144" s="167"/>
      <c r="T144" s="167"/>
      <c r="U144" s="167"/>
      <c r="V144" s="167"/>
      <c r="W144" s="167"/>
      <c r="X144" s="167">
        <v>3160000</v>
      </c>
      <c r="Y144" s="167"/>
      <c r="Z144" s="25">
        <f t="shared" si="58"/>
        <v>33616490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817443</v>
      </c>
      <c r="CK144" s="43">
        <f t="shared" si="66"/>
        <v>0</v>
      </c>
      <c r="CL144" s="43">
        <f t="shared" si="67"/>
        <v>-6208.2</v>
      </c>
      <c r="CM144" s="43">
        <f t="shared" si="68"/>
        <v>-2012400</v>
      </c>
      <c r="CN144" s="43">
        <f t="shared" si="69"/>
        <v>0</v>
      </c>
      <c r="CO144" s="43">
        <f t="shared" si="70"/>
        <v>38610</v>
      </c>
      <c r="CP144" s="43">
        <f t="shared" si="71"/>
        <v>0</v>
      </c>
      <c r="CQ144" s="43">
        <f t="shared" si="72"/>
        <v>0</v>
      </c>
      <c r="CR144" s="43">
        <f t="shared" si="73"/>
        <v>0</v>
      </c>
      <c r="CS144" s="43">
        <f t="shared" si="74"/>
        <v>4898242.1999999993</v>
      </c>
      <c r="CT144" s="43">
        <f t="shared" si="75"/>
        <v>0</v>
      </c>
      <c r="CU144" s="43">
        <f t="shared" si="76"/>
        <v>0</v>
      </c>
      <c r="CV144" s="43">
        <f t="shared" si="77"/>
        <v>0</v>
      </c>
      <c r="CW144" s="43">
        <f t="shared" si="78"/>
        <v>0</v>
      </c>
      <c r="CX144" s="43">
        <f t="shared" si="79"/>
        <v>0</v>
      </c>
      <c r="CY144" s="43">
        <f t="shared" si="80"/>
        <v>0</v>
      </c>
      <c r="CZ144" s="43">
        <f t="shared" si="81"/>
        <v>-8000</v>
      </c>
      <c r="DA144" s="43">
        <f t="shared" si="82"/>
        <v>-1425624</v>
      </c>
      <c r="DB144" s="43">
        <f t="shared" si="83"/>
        <v>0</v>
      </c>
      <c r="DC144" s="43">
        <f t="shared" si="84"/>
        <v>1808345</v>
      </c>
      <c r="DD144" s="43">
        <f t="shared" si="86"/>
        <v>-12322919.199999973</v>
      </c>
    </row>
    <row r="145" spans="1:108" x14ac:dyDescent="0.15">
      <c r="A145" s="24" t="s">
        <v>195</v>
      </c>
      <c r="B145" s="25"/>
      <c r="C145" s="167"/>
      <c r="D145" s="167"/>
      <c r="E145" s="167"/>
      <c r="F145" s="167"/>
      <c r="G145" s="167"/>
      <c r="H145" s="167"/>
      <c r="I145" s="167"/>
      <c r="J145" s="167">
        <v>12554825</v>
      </c>
      <c r="K145" s="167"/>
      <c r="L145" s="167"/>
      <c r="M145" s="167"/>
      <c r="N145" s="167"/>
      <c r="O145" s="167"/>
      <c r="P145" s="167"/>
      <c r="Q145" s="167"/>
      <c r="R145" s="167"/>
      <c r="S145" s="167"/>
      <c r="T145" s="167"/>
      <c r="U145" s="167"/>
      <c r="V145" s="167"/>
      <c r="W145" s="167"/>
      <c r="X145" s="167">
        <v>3120000</v>
      </c>
      <c r="Y145" s="167"/>
      <c r="Z145" s="25">
        <f t="shared" si="58"/>
        <v>15674825</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-5750375</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-1721457</v>
      </c>
      <c r="DB145" s="29">
        <f t="shared" si="83"/>
        <v>0</v>
      </c>
      <c r="DC145" s="29">
        <f t="shared" si="84"/>
        <v>-20993754</v>
      </c>
      <c r="DD145" s="29">
        <f t="shared" si="86"/>
        <v>-33316673.199999973</v>
      </c>
    </row>
    <row r="146" spans="1:108" x14ac:dyDescent="0.15">
      <c r="A146" s="24" t="s">
        <v>196</v>
      </c>
      <c r="B146" s="25"/>
      <c r="C146" s="167"/>
      <c r="D146" s="167"/>
      <c r="E146" s="167"/>
      <c r="F146" s="167"/>
      <c r="G146" s="167"/>
      <c r="H146" s="167"/>
      <c r="I146" s="167"/>
      <c r="J146" s="167">
        <v>8672400</v>
      </c>
      <c r="K146" s="167"/>
      <c r="L146" s="167"/>
      <c r="M146" s="167"/>
      <c r="N146" s="167"/>
      <c r="O146" s="167"/>
      <c r="P146" s="167">
        <v>40700</v>
      </c>
      <c r="Q146" s="167"/>
      <c r="R146" s="167"/>
      <c r="S146" s="167"/>
      <c r="T146" s="167"/>
      <c r="U146" s="167"/>
      <c r="V146" s="167"/>
      <c r="W146" s="167">
        <v>34000</v>
      </c>
      <c r="X146" s="167">
        <v>2560000</v>
      </c>
      <c r="Y146" s="167"/>
      <c r="Z146" s="25">
        <f t="shared" si="58"/>
        <v>11307100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-8233800</v>
      </c>
      <c r="CN146" s="29">
        <f t="shared" si="69"/>
        <v>0</v>
      </c>
      <c r="CO146" s="29">
        <f t="shared" si="70"/>
        <v>0</v>
      </c>
      <c r="CP146" s="29">
        <f t="shared" si="71"/>
        <v>0</v>
      </c>
      <c r="CQ146" s="29">
        <f t="shared" si="72"/>
        <v>0</v>
      </c>
      <c r="CR146" s="29">
        <f t="shared" si="73"/>
        <v>0</v>
      </c>
      <c r="CS146" s="29">
        <f t="shared" si="74"/>
        <v>-10177473.4</v>
      </c>
      <c r="CT146" s="29">
        <f t="shared" si="75"/>
        <v>0</v>
      </c>
      <c r="CU146" s="29">
        <f t="shared" si="76"/>
        <v>0</v>
      </c>
      <c r="CV146" s="29">
        <f t="shared" si="77"/>
        <v>0</v>
      </c>
      <c r="CW146" s="29">
        <f t="shared" si="78"/>
        <v>0</v>
      </c>
      <c r="CX146" s="29">
        <f t="shared" si="79"/>
        <v>0</v>
      </c>
      <c r="CY146" s="29">
        <f t="shared" si="80"/>
        <v>0</v>
      </c>
      <c r="CZ146" s="29">
        <f t="shared" si="81"/>
        <v>34000</v>
      </c>
      <c r="DA146" s="29">
        <f t="shared" si="82"/>
        <v>-1549987</v>
      </c>
      <c r="DB146" s="29">
        <f t="shared" si="83"/>
        <v>0</v>
      </c>
      <c r="DC146" s="29">
        <f t="shared" si="84"/>
        <v>-21114914.200000003</v>
      </c>
      <c r="DD146" s="29">
        <f t="shared" si="86"/>
        <v>-54431587.399999976</v>
      </c>
    </row>
    <row r="147" spans="1:108" x14ac:dyDescent="0.15">
      <c r="A147" s="24" t="s">
        <v>197</v>
      </c>
      <c r="B147" s="25"/>
      <c r="C147" s="167"/>
      <c r="D147" s="167"/>
      <c r="E147" s="167"/>
      <c r="F147" s="167"/>
      <c r="G147" s="167"/>
      <c r="H147" s="167"/>
      <c r="I147" s="167"/>
      <c r="J147" s="167">
        <v>9199600</v>
      </c>
      <c r="K147" s="167"/>
      <c r="L147" s="167"/>
      <c r="M147" s="167"/>
      <c r="N147" s="167"/>
      <c r="O147" s="167"/>
      <c r="P147" s="167"/>
      <c r="Q147" s="167"/>
      <c r="R147" s="167"/>
      <c r="S147" s="167"/>
      <c r="T147" s="167"/>
      <c r="U147" s="167"/>
      <c r="V147" s="167"/>
      <c r="W147" s="167">
        <v>204000</v>
      </c>
      <c r="X147" s="167">
        <v>2920000</v>
      </c>
      <c r="Y147" s="167"/>
      <c r="Z147" s="25">
        <f t="shared" si="58"/>
        <v>12323600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44"/>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43">
        <f t="shared" si="64"/>
        <v>0</v>
      </c>
      <c r="CJ147" s="43">
        <f t="shared" si="65"/>
        <v>0</v>
      </c>
      <c r="CK147" s="43">
        <f t="shared" si="66"/>
        <v>0</v>
      </c>
      <c r="CL147" s="43">
        <f t="shared" si="67"/>
        <v>0</v>
      </c>
      <c r="CM147" s="43">
        <f t="shared" si="68"/>
        <v>-8745200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188000</v>
      </c>
      <c r="DA147" s="43">
        <f t="shared" si="82"/>
        <v>-1127252</v>
      </c>
      <c r="DB147" s="43">
        <f t="shared" si="83"/>
        <v>0</v>
      </c>
      <c r="DC147" s="43">
        <f t="shared" si="84"/>
        <v>-20462476.800000001</v>
      </c>
      <c r="DD147" s="43">
        <f t="shared" si="86"/>
        <v>-74894064.199999973</v>
      </c>
    </row>
    <row r="148" spans="1:108" x14ac:dyDescent="0.15">
      <c r="A148" s="24" t="s">
        <v>198</v>
      </c>
      <c r="B148" s="25"/>
      <c r="C148" s="167"/>
      <c r="D148" s="167"/>
      <c r="E148" s="167"/>
      <c r="F148" s="167"/>
      <c r="G148" s="167"/>
      <c r="H148" s="167"/>
      <c r="I148" s="167">
        <v>3203</v>
      </c>
      <c r="J148" s="167">
        <v>18908475</v>
      </c>
      <c r="K148" s="167"/>
      <c r="L148" s="167"/>
      <c r="M148" s="167"/>
      <c r="N148" s="167"/>
      <c r="O148" s="167"/>
      <c r="P148" s="167">
        <v>28005974</v>
      </c>
      <c r="Q148" s="167"/>
      <c r="R148" s="167"/>
      <c r="S148" s="167"/>
      <c r="T148" s="167"/>
      <c r="U148" s="167"/>
      <c r="V148" s="167"/>
      <c r="W148" s="167">
        <v>68000</v>
      </c>
      <c r="X148" s="167">
        <v>3760000</v>
      </c>
      <c r="Y148" s="167"/>
      <c r="Z148" s="25">
        <f t="shared" si="58"/>
        <v>50745652</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-2024.1999999999998</v>
      </c>
      <c r="CM148" s="43">
        <f t="shared" si="68"/>
        <v>1628875</v>
      </c>
      <c r="CN148" s="43">
        <f t="shared" si="69"/>
        <v>0</v>
      </c>
      <c r="CO148" s="43">
        <f t="shared" si="70"/>
        <v>0</v>
      </c>
      <c r="CP148" s="43">
        <f t="shared" si="71"/>
        <v>0</v>
      </c>
      <c r="CQ148" s="43">
        <f t="shared" si="72"/>
        <v>0</v>
      </c>
      <c r="CR148" s="43">
        <f t="shared" si="73"/>
        <v>0</v>
      </c>
      <c r="CS148" s="43">
        <f t="shared" si="74"/>
        <v>21048798.800000001</v>
      </c>
      <c r="CT148" s="43">
        <f t="shared" si="75"/>
        <v>0</v>
      </c>
      <c r="CU148" s="43">
        <f t="shared" si="76"/>
        <v>0</v>
      </c>
      <c r="CV148" s="43">
        <f t="shared" si="77"/>
        <v>0</v>
      </c>
      <c r="CW148" s="43">
        <f t="shared" si="78"/>
        <v>0</v>
      </c>
      <c r="CX148" s="43">
        <f t="shared" si="79"/>
        <v>0</v>
      </c>
      <c r="CY148" s="43">
        <f t="shared" si="80"/>
        <v>0</v>
      </c>
      <c r="CZ148" s="43">
        <f t="shared" si="81"/>
        <v>44000</v>
      </c>
      <c r="DA148" s="43">
        <f t="shared" si="82"/>
        <v>-954694</v>
      </c>
      <c r="DB148" s="43">
        <f t="shared" si="83"/>
        <v>0</v>
      </c>
      <c r="DC148" s="43">
        <f t="shared" si="84"/>
        <v>20258082.600000001</v>
      </c>
      <c r="DD148" s="43">
        <f t="shared" si="86"/>
        <v>-54635981.599999972</v>
      </c>
    </row>
    <row r="149" spans="1:108" x14ac:dyDescent="0.15">
      <c r="A149" s="24" t="s">
        <v>199</v>
      </c>
      <c r="B149" s="25"/>
      <c r="C149" s="167">
        <v>157600</v>
      </c>
      <c r="D149" s="167"/>
      <c r="E149" s="167"/>
      <c r="F149" s="167"/>
      <c r="G149" s="167"/>
      <c r="H149" s="167"/>
      <c r="I149" s="167">
        <v>900</v>
      </c>
      <c r="J149" s="167">
        <v>9540225</v>
      </c>
      <c r="K149" s="167"/>
      <c r="L149" s="167"/>
      <c r="M149" s="167"/>
      <c r="N149" s="167"/>
      <c r="O149" s="167"/>
      <c r="P149" s="167">
        <v>17060436</v>
      </c>
      <c r="Q149" s="167"/>
      <c r="R149" s="167"/>
      <c r="S149" s="167"/>
      <c r="T149" s="167"/>
      <c r="U149" s="167"/>
      <c r="V149" s="167"/>
      <c r="W149" s="167">
        <v>204000</v>
      </c>
      <c r="X149" s="167">
        <v>3640000</v>
      </c>
      <c r="Y149" s="167"/>
      <c r="Z149" s="25">
        <f t="shared" si="58"/>
        <v>30603161</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-213988</v>
      </c>
      <c r="CG149" s="29">
        <f t="shared" si="62"/>
        <v>0</v>
      </c>
      <c r="CH149" s="29">
        <f t="shared" si="63"/>
        <v>-620000</v>
      </c>
      <c r="CI149" s="29">
        <f t="shared" si="64"/>
        <v>0</v>
      </c>
      <c r="CJ149" s="29">
        <f t="shared" si="65"/>
        <v>0</v>
      </c>
      <c r="CK149" s="29">
        <f t="shared" si="66"/>
        <v>0</v>
      </c>
      <c r="CL149" s="29">
        <f t="shared" si="67"/>
        <v>-630.40000000000009</v>
      </c>
      <c r="CM149" s="29">
        <f t="shared" si="68"/>
        <v>-6848175</v>
      </c>
      <c r="CN149" s="29">
        <f t="shared" si="69"/>
        <v>0</v>
      </c>
      <c r="CO149" s="29">
        <f t="shared" si="70"/>
        <v>0</v>
      </c>
      <c r="CP149" s="29">
        <f t="shared" si="71"/>
        <v>0</v>
      </c>
      <c r="CQ149" s="29">
        <f t="shared" si="72"/>
        <v>0</v>
      </c>
      <c r="CR149" s="29">
        <f t="shared" si="73"/>
        <v>0</v>
      </c>
      <c r="CS149" s="29">
        <f t="shared" si="74"/>
        <v>5961682</v>
      </c>
      <c r="CT149" s="29">
        <f t="shared" si="75"/>
        <v>0</v>
      </c>
      <c r="CU149" s="29">
        <f t="shared" si="76"/>
        <v>0</v>
      </c>
      <c r="CV149" s="29">
        <f t="shared" si="77"/>
        <v>0</v>
      </c>
      <c r="CW149" s="29">
        <f t="shared" si="78"/>
        <v>0</v>
      </c>
      <c r="CX149" s="29">
        <f t="shared" si="79"/>
        <v>0</v>
      </c>
      <c r="CY149" s="29">
        <f t="shared" si="80"/>
        <v>-9345.6</v>
      </c>
      <c r="CZ149" s="29">
        <f t="shared" si="81"/>
        <v>180000</v>
      </c>
      <c r="DA149" s="29">
        <f t="shared" si="82"/>
        <v>-724264</v>
      </c>
      <c r="DB149" s="29">
        <f t="shared" si="83"/>
        <v>0</v>
      </c>
      <c r="DC149" s="29">
        <f t="shared" si="84"/>
        <v>-2274721</v>
      </c>
      <c r="DD149" s="29">
        <f t="shared" si="86"/>
        <v>-56910702.599999972</v>
      </c>
    </row>
    <row r="150" spans="1:108" x14ac:dyDescent="0.15">
      <c r="A150" s="24" t="s">
        <v>200</v>
      </c>
      <c r="B150" s="25"/>
      <c r="C150" s="167">
        <v>250200</v>
      </c>
      <c r="D150" s="167"/>
      <c r="E150" s="167"/>
      <c r="F150" s="167"/>
      <c r="G150" s="167"/>
      <c r="H150" s="167"/>
      <c r="I150" s="167"/>
      <c r="J150" s="167">
        <v>9495425</v>
      </c>
      <c r="K150" s="167"/>
      <c r="L150" s="167"/>
      <c r="M150" s="167"/>
      <c r="N150" s="167"/>
      <c r="O150" s="167"/>
      <c r="P150" s="167">
        <v>21070400</v>
      </c>
      <c r="Q150" s="167"/>
      <c r="R150" s="167"/>
      <c r="S150" s="167"/>
      <c r="T150" s="167"/>
      <c r="U150" s="167"/>
      <c r="V150" s="167"/>
      <c r="W150" s="167">
        <v>272000</v>
      </c>
      <c r="X150" s="167">
        <v>4280000</v>
      </c>
      <c r="Y150" s="167"/>
      <c r="Z150" s="25">
        <f t="shared" si="58"/>
        <v>35368025</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-1204052</v>
      </c>
      <c r="CG150" s="43">
        <f t="shared" si="62"/>
        <v>0</v>
      </c>
      <c r="CH150" s="43">
        <f t="shared" si="63"/>
        <v>-224000</v>
      </c>
      <c r="CI150" s="43">
        <f t="shared" si="64"/>
        <v>0</v>
      </c>
      <c r="CJ150" s="43">
        <f t="shared" si="65"/>
        <v>0</v>
      </c>
      <c r="CK150" s="43">
        <f t="shared" si="66"/>
        <v>0</v>
      </c>
      <c r="CL150" s="43">
        <f t="shared" si="67"/>
        <v>-2864.4</v>
      </c>
      <c r="CM150" s="43">
        <f t="shared" si="68"/>
        <v>-5381775</v>
      </c>
      <c r="CN150" s="43">
        <f t="shared" si="69"/>
        <v>0</v>
      </c>
      <c r="CO150" s="43">
        <f t="shared" si="70"/>
        <v>-12352.2</v>
      </c>
      <c r="CP150" s="43">
        <f t="shared" si="71"/>
        <v>0</v>
      </c>
      <c r="CQ150" s="43">
        <f t="shared" si="72"/>
        <v>0</v>
      </c>
      <c r="CR150" s="43">
        <f t="shared" si="73"/>
        <v>0</v>
      </c>
      <c r="CS150" s="43">
        <f t="shared" si="74"/>
        <v>13338734.6</v>
      </c>
      <c r="CT150" s="43">
        <f t="shared" si="75"/>
        <v>0</v>
      </c>
      <c r="CU150" s="43">
        <f t="shared" si="76"/>
        <v>0</v>
      </c>
      <c r="CV150" s="43">
        <f t="shared" si="77"/>
        <v>0</v>
      </c>
      <c r="CW150" s="43">
        <f t="shared" si="78"/>
        <v>0</v>
      </c>
      <c r="CX150" s="43">
        <f t="shared" si="79"/>
        <v>0</v>
      </c>
      <c r="CY150" s="43">
        <f t="shared" si="80"/>
        <v>0</v>
      </c>
      <c r="CZ150" s="43">
        <f t="shared" si="81"/>
        <v>248000</v>
      </c>
      <c r="DA150" s="43">
        <f t="shared" si="82"/>
        <v>126010</v>
      </c>
      <c r="DB150" s="43">
        <f t="shared" si="83"/>
        <v>0</v>
      </c>
      <c r="DC150" s="43">
        <f t="shared" si="84"/>
        <v>6887701</v>
      </c>
      <c r="DD150" s="43">
        <f t="shared" si="86"/>
        <v>-50023001.599999972</v>
      </c>
    </row>
    <row r="151" spans="1:108" x14ac:dyDescent="0.15">
      <c r="A151" s="24" t="s">
        <v>201</v>
      </c>
      <c r="B151" s="25"/>
      <c r="C151" s="167">
        <v>748175</v>
      </c>
      <c r="D151" s="167"/>
      <c r="E151" s="167"/>
      <c r="F151" s="167"/>
      <c r="G151" s="167"/>
      <c r="H151" s="167"/>
      <c r="I151" s="167">
        <v>31275</v>
      </c>
      <c r="J151" s="167">
        <v>27728525</v>
      </c>
      <c r="K151" s="167"/>
      <c r="L151" s="167"/>
      <c r="M151" s="167"/>
      <c r="N151" s="167"/>
      <c r="O151" s="167"/>
      <c r="P151" s="167">
        <v>13605744</v>
      </c>
      <c r="Q151" s="167"/>
      <c r="R151" s="167"/>
      <c r="S151" s="167"/>
      <c r="T151" s="167"/>
      <c r="U151" s="167"/>
      <c r="V151" s="167"/>
      <c r="W151" s="167">
        <v>204000</v>
      </c>
      <c r="X151" s="167">
        <v>3668000</v>
      </c>
      <c r="Y151" s="167"/>
      <c r="Z151" s="25">
        <f t="shared" si="58"/>
        <v>45985719</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-377365.39999999991</v>
      </c>
      <c r="CG151" s="43">
        <f t="shared" si="62"/>
        <v>0</v>
      </c>
      <c r="CH151" s="43">
        <f t="shared" si="63"/>
        <v>-296000</v>
      </c>
      <c r="CI151" s="43">
        <f t="shared" si="64"/>
        <v>0</v>
      </c>
      <c r="CJ151" s="43">
        <f t="shared" si="65"/>
        <v>0</v>
      </c>
      <c r="CK151" s="43">
        <f t="shared" si="66"/>
        <v>0</v>
      </c>
      <c r="CL151" s="43">
        <f t="shared" si="67"/>
        <v>23929.200000000001</v>
      </c>
      <c r="CM151" s="43">
        <f t="shared" si="68"/>
        <v>12800125</v>
      </c>
      <c r="CN151" s="43">
        <f t="shared" si="69"/>
        <v>0</v>
      </c>
      <c r="CO151" s="43">
        <f t="shared" si="70"/>
        <v>0</v>
      </c>
      <c r="CP151" s="43">
        <f t="shared" si="71"/>
        <v>0</v>
      </c>
      <c r="CQ151" s="43">
        <f t="shared" si="72"/>
        <v>0</v>
      </c>
      <c r="CR151" s="43">
        <f t="shared" si="73"/>
        <v>0</v>
      </c>
      <c r="CS151" s="43">
        <f t="shared" si="74"/>
        <v>1631210.5999999996</v>
      </c>
      <c r="CT151" s="43">
        <f t="shared" si="75"/>
        <v>0</v>
      </c>
      <c r="CU151" s="43">
        <f t="shared" si="76"/>
        <v>0</v>
      </c>
      <c r="CV151" s="43">
        <f t="shared" si="77"/>
        <v>0</v>
      </c>
      <c r="CW151" s="43">
        <f t="shared" si="78"/>
        <v>0</v>
      </c>
      <c r="CX151" s="43">
        <f t="shared" si="79"/>
        <v>0</v>
      </c>
      <c r="CY151" s="43">
        <f t="shared" si="80"/>
        <v>0</v>
      </c>
      <c r="CZ151" s="43">
        <f t="shared" si="81"/>
        <v>156000</v>
      </c>
      <c r="DA151" s="43">
        <f t="shared" si="82"/>
        <v>-419470</v>
      </c>
      <c r="DB151" s="43">
        <f t="shared" si="83"/>
        <v>0</v>
      </c>
      <c r="DC151" s="43">
        <f t="shared" si="84"/>
        <v>13518429.399999999</v>
      </c>
      <c r="DD151" s="43">
        <f t="shared" si="86"/>
        <v>-36504572.199999973</v>
      </c>
    </row>
    <row r="152" spans="1:108" x14ac:dyDescent="0.15">
      <c r="A152" s="24" t="s">
        <v>202</v>
      </c>
      <c r="B152" s="25"/>
      <c r="C152" s="167">
        <v>633400</v>
      </c>
      <c r="D152" s="167"/>
      <c r="E152" s="167"/>
      <c r="F152" s="167"/>
      <c r="G152" s="167"/>
      <c r="H152" s="167"/>
      <c r="I152" s="167"/>
      <c r="J152" s="167">
        <v>112000</v>
      </c>
      <c r="K152" s="167"/>
      <c r="L152" s="167"/>
      <c r="M152" s="167"/>
      <c r="N152" s="167"/>
      <c r="O152" s="167"/>
      <c r="P152" s="167"/>
      <c r="Q152" s="167"/>
      <c r="R152" s="167"/>
      <c r="S152" s="167"/>
      <c r="T152" s="167"/>
      <c r="U152" s="167"/>
      <c r="V152" s="167"/>
      <c r="W152" s="167">
        <v>234000</v>
      </c>
      <c r="X152" s="167">
        <v>3920000</v>
      </c>
      <c r="Y152" s="167"/>
      <c r="Z152" s="25">
        <f t="shared" si="58"/>
        <v>4899400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-490963</v>
      </c>
      <c r="CG152" s="43">
        <f t="shared" si="62"/>
        <v>0</v>
      </c>
      <c r="CH152" s="43">
        <f t="shared" si="63"/>
        <v>-344270</v>
      </c>
      <c r="CI152" s="43">
        <f t="shared" si="64"/>
        <v>0</v>
      </c>
      <c r="CJ152" s="43">
        <f t="shared" si="65"/>
        <v>-143.19999999999999</v>
      </c>
      <c r="CK152" s="43">
        <f t="shared" si="66"/>
        <v>0</v>
      </c>
      <c r="CL152" s="43">
        <f t="shared" si="67"/>
        <v>0</v>
      </c>
      <c r="CM152" s="43">
        <f t="shared" si="68"/>
        <v>-14269600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202000</v>
      </c>
      <c r="DA152" s="43">
        <f t="shared" si="82"/>
        <v>-680174</v>
      </c>
      <c r="DB152" s="43">
        <f t="shared" si="83"/>
        <v>0</v>
      </c>
      <c r="DC152" s="43">
        <f t="shared" si="84"/>
        <v>-23982310</v>
      </c>
      <c r="DD152" s="43">
        <f t="shared" si="86"/>
        <v>-60486882.199999973</v>
      </c>
    </row>
    <row r="153" spans="1:108" x14ac:dyDescent="0.15">
      <c r="A153" s="24" t="s">
        <v>203</v>
      </c>
      <c r="B153" s="25"/>
      <c r="C153" s="167"/>
      <c r="D153" s="167"/>
      <c r="E153" s="167"/>
      <c r="F153" s="167"/>
      <c r="G153" s="167"/>
      <c r="H153" s="167"/>
      <c r="I153" s="167"/>
      <c r="J153" s="167">
        <v>89600</v>
      </c>
      <c r="K153" s="167">
        <v>224000</v>
      </c>
      <c r="L153" s="167"/>
      <c r="M153" s="167"/>
      <c r="N153" s="167"/>
      <c r="O153" s="167"/>
      <c r="P153" s="167"/>
      <c r="Q153" s="167"/>
      <c r="R153" s="167"/>
      <c r="S153" s="167"/>
      <c r="T153" s="167"/>
      <c r="U153" s="167"/>
      <c r="V153" s="167"/>
      <c r="W153" s="167"/>
      <c r="X153" s="167">
        <v>3160000</v>
      </c>
      <c r="Y153" s="167"/>
      <c r="Z153" s="25">
        <f t="shared" si="58"/>
        <v>3473600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-17057600</v>
      </c>
      <c r="CN153" s="29">
        <f t="shared" si="69"/>
        <v>56960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-1700099</v>
      </c>
      <c r="DB153" s="29">
        <f t="shared" si="83"/>
        <v>0</v>
      </c>
      <c r="DC153" s="29">
        <f t="shared" si="84"/>
        <v>-31380067.799999997</v>
      </c>
      <c r="DD153" s="29">
        <f t="shared" si="86"/>
        <v>-91866949.99999997</v>
      </c>
    </row>
    <row r="154" spans="1:108" x14ac:dyDescent="0.15">
      <c r="A154" s="24" t="s">
        <v>204</v>
      </c>
      <c r="B154" s="25"/>
      <c r="C154" s="167">
        <v>891045</v>
      </c>
      <c r="D154" s="167"/>
      <c r="E154" s="167"/>
      <c r="F154" s="167"/>
      <c r="G154" s="167"/>
      <c r="H154" s="167"/>
      <c r="I154" s="167"/>
      <c r="J154" s="167">
        <v>8398550</v>
      </c>
      <c r="K154" s="167">
        <v>358400</v>
      </c>
      <c r="L154" s="167"/>
      <c r="M154" s="167"/>
      <c r="N154" s="167"/>
      <c r="O154" s="167"/>
      <c r="P154" s="167">
        <v>15402792</v>
      </c>
      <c r="Q154" s="167"/>
      <c r="R154" s="167"/>
      <c r="S154" s="167"/>
      <c r="T154" s="167"/>
      <c r="U154" s="167"/>
      <c r="V154" s="167"/>
      <c r="W154" s="167"/>
      <c r="X154" s="167">
        <v>5600000</v>
      </c>
      <c r="Y154" s="167"/>
      <c r="Z154" s="25">
        <f t="shared" si="58"/>
        <v>30650787</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-1004514</v>
      </c>
      <c r="CG154" s="43">
        <f t="shared" si="62"/>
        <v>0</v>
      </c>
      <c r="CH154" s="43">
        <f t="shared" si="63"/>
        <v>-890120</v>
      </c>
      <c r="CI154" s="29">
        <f t="shared" si="64"/>
        <v>0</v>
      </c>
      <c r="CJ154" s="43">
        <f t="shared" si="65"/>
        <v>-375.4</v>
      </c>
      <c r="CK154" s="43">
        <f t="shared" si="66"/>
        <v>0</v>
      </c>
      <c r="CL154" s="43">
        <f t="shared" si="67"/>
        <v>0</v>
      </c>
      <c r="CM154" s="43">
        <f t="shared" si="68"/>
        <v>-7954250</v>
      </c>
      <c r="CN154" s="43">
        <f t="shared" si="69"/>
        <v>142400</v>
      </c>
      <c r="CO154" s="43">
        <f t="shared" si="70"/>
        <v>0</v>
      </c>
      <c r="CP154" s="43">
        <f t="shared" si="71"/>
        <v>0</v>
      </c>
      <c r="CQ154" s="43">
        <f t="shared" si="72"/>
        <v>0</v>
      </c>
      <c r="CR154" s="43">
        <f t="shared" si="73"/>
        <v>0</v>
      </c>
      <c r="CS154" s="43">
        <f t="shared" si="74"/>
        <v>6607965.5999999996</v>
      </c>
      <c r="CT154" s="43">
        <f t="shared" si="75"/>
        <v>0</v>
      </c>
      <c r="CU154" s="43">
        <f t="shared" si="76"/>
        <v>0</v>
      </c>
      <c r="CV154" s="43">
        <f t="shared" si="77"/>
        <v>0</v>
      </c>
      <c r="CW154" s="43">
        <f t="shared" si="78"/>
        <v>0</v>
      </c>
      <c r="CX154" s="43">
        <f t="shared" si="79"/>
        <v>0</v>
      </c>
      <c r="CY154" s="43">
        <f t="shared" si="80"/>
        <v>0</v>
      </c>
      <c r="CZ154" s="43">
        <f t="shared" si="81"/>
        <v>-88000</v>
      </c>
      <c r="DA154" s="43">
        <f t="shared" si="82"/>
        <v>1041532</v>
      </c>
      <c r="DB154" s="43">
        <f t="shared" si="83"/>
        <v>0</v>
      </c>
      <c r="DC154" s="43">
        <f t="shared" si="84"/>
        <v>-2145361.799999997</v>
      </c>
      <c r="DD154" s="43">
        <f t="shared" si="86"/>
        <v>-94012311.799999967</v>
      </c>
    </row>
    <row r="155" spans="1:108" x14ac:dyDescent="0.15">
      <c r="A155" s="24" t="s">
        <v>205</v>
      </c>
      <c r="B155" s="25"/>
      <c r="C155" s="167">
        <v>10000</v>
      </c>
      <c r="D155" s="167"/>
      <c r="E155" s="167">
        <v>654400</v>
      </c>
      <c r="F155" s="167"/>
      <c r="G155" s="167"/>
      <c r="H155" s="167"/>
      <c r="I155" s="167"/>
      <c r="J155" s="167">
        <v>10502700</v>
      </c>
      <c r="K155" s="167">
        <v>873600</v>
      </c>
      <c r="L155" s="167"/>
      <c r="M155" s="167"/>
      <c r="N155" s="167"/>
      <c r="O155" s="167"/>
      <c r="P155" s="167">
        <v>27852339</v>
      </c>
      <c r="Q155" s="167"/>
      <c r="R155" s="167"/>
      <c r="S155" s="167"/>
      <c r="T155" s="167"/>
      <c r="U155" s="167"/>
      <c r="V155" s="167"/>
      <c r="W155" s="167"/>
      <c r="X155" s="167">
        <v>5200000</v>
      </c>
      <c r="Y155" s="167"/>
      <c r="Z155" s="25">
        <f t="shared" si="58"/>
        <v>45093039</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-3308769</v>
      </c>
      <c r="CG155" s="43">
        <f t="shared" si="62"/>
        <v>0</v>
      </c>
      <c r="CH155" s="43">
        <f t="shared" si="63"/>
        <v>109102</v>
      </c>
      <c r="CI155" s="43">
        <f t="shared" si="64"/>
        <v>0</v>
      </c>
      <c r="CJ155" s="43">
        <f t="shared" si="65"/>
        <v>0</v>
      </c>
      <c r="CK155" s="43">
        <f t="shared" si="66"/>
        <v>0</v>
      </c>
      <c r="CL155" s="43">
        <f t="shared" si="67"/>
        <v>0</v>
      </c>
      <c r="CM155" s="43">
        <f t="shared" si="68"/>
        <v>-6384100</v>
      </c>
      <c r="CN155" s="43">
        <f t="shared" si="69"/>
        <v>201600</v>
      </c>
      <c r="CO155" s="43">
        <f t="shared" si="70"/>
        <v>0</v>
      </c>
      <c r="CP155" s="43">
        <f t="shared" si="71"/>
        <v>0</v>
      </c>
      <c r="CQ155" s="43">
        <f t="shared" si="72"/>
        <v>0</v>
      </c>
      <c r="CR155" s="43">
        <f t="shared" si="73"/>
        <v>0</v>
      </c>
      <c r="CS155" s="43">
        <f t="shared" si="74"/>
        <v>18512817</v>
      </c>
      <c r="CT155" s="43">
        <f t="shared" si="75"/>
        <v>0</v>
      </c>
      <c r="CU155" s="43">
        <f t="shared" si="76"/>
        <v>0</v>
      </c>
      <c r="CV155" s="43">
        <f t="shared" si="77"/>
        <v>0</v>
      </c>
      <c r="CW155" s="43">
        <f t="shared" si="78"/>
        <v>0</v>
      </c>
      <c r="CX155" s="43">
        <f t="shared" si="79"/>
        <v>0</v>
      </c>
      <c r="CY155" s="43">
        <f t="shared" si="80"/>
        <v>0</v>
      </c>
      <c r="CZ155" s="43">
        <f t="shared" si="81"/>
        <v>-128000</v>
      </c>
      <c r="DA155" s="43">
        <f t="shared" si="82"/>
        <v>302458</v>
      </c>
      <c r="DB155" s="43">
        <f t="shared" si="83"/>
        <v>0</v>
      </c>
      <c r="DC155" s="43">
        <f t="shared" si="84"/>
        <v>9305108</v>
      </c>
      <c r="DD155" s="43">
        <f t="shared" si="86"/>
        <v>-84707203.799999967</v>
      </c>
    </row>
    <row r="156" spans="1:108" x14ac:dyDescent="0.15">
      <c r="A156" s="24" t="s">
        <v>206</v>
      </c>
      <c r="B156" s="25"/>
      <c r="C156" s="167">
        <v>536840</v>
      </c>
      <c r="D156" s="167"/>
      <c r="E156" s="167"/>
      <c r="F156" s="167"/>
      <c r="G156" s="167"/>
      <c r="H156" s="167"/>
      <c r="I156" s="167"/>
      <c r="J156" s="167">
        <v>10734650</v>
      </c>
      <c r="K156" s="167">
        <v>1254400</v>
      </c>
      <c r="L156" s="167"/>
      <c r="M156" s="167"/>
      <c r="N156" s="167"/>
      <c r="O156" s="167"/>
      <c r="P156" s="167">
        <v>14619172</v>
      </c>
      <c r="Q156" s="167"/>
      <c r="R156" s="167"/>
      <c r="S156" s="167"/>
      <c r="T156" s="167"/>
      <c r="U156" s="167"/>
      <c r="V156" s="167"/>
      <c r="W156" s="167"/>
      <c r="X156" s="167">
        <v>4920000</v>
      </c>
      <c r="Y156" s="167"/>
      <c r="Z156" s="25">
        <f t="shared" si="58"/>
        <v>32065062</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-1941767</v>
      </c>
      <c r="CG156" s="43">
        <f t="shared" si="62"/>
        <v>0</v>
      </c>
      <c r="CH156" s="43">
        <f t="shared" si="63"/>
        <v>-741500</v>
      </c>
      <c r="CI156" s="43">
        <f t="shared" si="64"/>
        <v>0</v>
      </c>
      <c r="CJ156" s="43">
        <f t="shared" si="65"/>
        <v>0</v>
      </c>
      <c r="CK156" s="43">
        <f t="shared" si="66"/>
        <v>0</v>
      </c>
      <c r="CL156" s="43">
        <f t="shared" si="67"/>
        <v>-972.4</v>
      </c>
      <c r="CM156" s="43">
        <f t="shared" si="68"/>
        <v>-6138950</v>
      </c>
      <c r="CN156" s="43">
        <f t="shared" si="69"/>
        <v>-23600</v>
      </c>
      <c r="CO156" s="43">
        <f t="shared" si="70"/>
        <v>0</v>
      </c>
      <c r="CP156" s="43">
        <f t="shared" si="71"/>
        <v>0</v>
      </c>
      <c r="CQ156" s="43">
        <f t="shared" si="72"/>
        <v>0</v>
      </c>
      <c r="CR156" s="43">
        <f t="shared" si="73"/>
        <v>0</v>
      </c>
      <c r="CS156" s="43">
        <f t="shared" si="74"/>
        <v>4547352.4000000004</v>
      </c>
      <c r="CT156" s="43">
        <f t="shared" si="75"/>
        <v>0</v>
      </c>
      <c r="CU156" s="43">
        <f t="shared" si="76"/>
        <v>0</v>
      </c>
      <c r="CV156" s="43">
        <f t="shared" si="77"/>
        <v>0</v>
      </c>
      <c r="CW156" s="43">
        <f t="shared" si="78"/>
        <v>0</v>
      </c>
      <c r="CX156" s="43">
        <f t="shared" si="79"/>
        <v>0</v>
      </c>
      <c r="CY156" s="43">
        <f t="shared" si="80"/>
        <v>0</v>
      </c>
      <c r="CZ156" s="43">
        <f t="shared" si="81"/>
        <v>-152000</v>
      </c>
      <c r="DA156" s="43">
        <f t="shared" si="82"/>
        <v>3764</v>
      </c>
      <c r="DB156" s="43">
        <f t="shared" si="83"/>
        <v>0</v>
      </c>
      <c r="DC156" s="43">
        <f t="shared" si="84"/>
        <v>-4447673</v>
      </c>
      <c r="DD156" s="43">
        <f t="shared" si="86"/>
        <v>-89154876.799999967</v>
      </c>
    </row>
    <row r="157" spans="1:108" x14ac:dyDescent="0.15">
      <c r="A157" s="24" t="s">
        <v>207</v>
      </c>
      <c r="B157" s="25"/>
      <c r="C157" s="167">
        <v>1423960</v>
      </c>
      <c r="D157" s="167"/>
      <c r="E157" s="167"/>
      <c r="F157" s="167"/>
      <c r="G157" s="167"/>
      <c r="H157" s="167"/>
      <c r="I157" s="167">
        <v>7280</v>
      </c>
      <c r="J157" s="167">
        <v>10265450</v>
      </c>
      <c r="K157" s="167">
        <v>2559375</v>
      </c>
      <c r="L157" s="167"/>
      <c r="M157" s="167"/>
      <c r="N157" s="167"/>
      <c r="O157" s="167"/>
      <c r="P157" s="167">
        <v>27629460</v>
      </c>
      <c r="Q157" s="167"/>
      <c r="R157" s="167"/>
      <c r="S157" s="167"/>
      <c r="T157" s="167"/>
      <c r="U157" s="167"/>
      <c r="V157" s="167"/>
      <c r="W157" s="167"/>
      <c r="X157" s="167">
        <v>7440000</v>
      </c>
      <c r="Y157" s="167"/>
      <c r="Z157" s="25">
        <f t="shared" si="58"/>
        <v>49325525</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-1077464</v>
      </c>
      <c r="CG157" s="43">
        <f t="shared" si="62"/>
        <v>0</v>
      </c>
      <c r="CH157" s="43">
        <f t="shared" si="63"/>
        <v>-432630</v>
      </c>
      <c r="CI157" s="43">
        <f t="shared" si="64"/>
        <v>0</v>
      </c>
      <c r="CJ157" s="43">
        <f t="shared" si="65"/>
        <v>0</v>
      </c>
      <c r="CK157" s="43">
        <f t="shared" si="66"/>
        <v>0</v>
      </c>
      <c r="CL157" s="43">
        <f t="shared" si="67"/>
        <v>7280</v>
      </c>
      <c r="CM157" s="43">
        <f t="shared" si="68"/>
        <v>-5298150</v>
      </c>
      <c r="CN157" s="43">
        <f t="shared" si="69"/>
        <v>1023375</v>
      </c>
      <c r="CO157" s="43">
        <f t="shared" si="70"/>
        <v>0</v>
      </c>
      <c r="CP157" s="43">
        <f t="shared" si="71"/>
        <v>0</v>
      </c>
      <c r="CQ157" s="43">
        <f t="shared" si="72"/>
        <v>0</v>
      </c>
      <c r="CR157" s="43">
        <f t="shared" si="73"/>
        <v>0</v>
      </c>
      <c r="CS157" s="43">
        <f t="shared" si="74"/>
        <v>17655905.800000001</v>
      </c>
      <c r="CT157" s="43">
        <f t="shared" si="75"/>
        <v>0</v>
      </c>
      <c r="CU157" s="43">
        <f t="shared" si="76"/>
        <v>0</v>
      </c>
      <c r="CV157" s="43">
        <f t="shared" si="77"/>
        <v>0</v>
      </c>
      <c r="CW157" s="43">
        <f t="shared" si="78"/>
        <v>0</v>
      </c>
      <c r="CX157" s="43">
        <f t="shared" si="79"/>
        <v>0</v>
      </c>
      <c r="CY157" s="43">
        <f t="shared" si="80"/>
        <v>0</v>
      </c>
      <c r="CZ157" s="43">
        <f t="shared" si="81"/>
        <v>-128000</v>
      </c>
      <c r="DA157" s="43">
        <f t="shared" si="82"/>
        <v>2769563</v>
      </c>
      <c r="DB157" s="43">
        <f t="shared" si="83"/>
        <v>0</v>
      </c>
      <c r="DC157" s="43">
        <f t="shared" si="84"/>
        <v>14519879.799999997</v>
      </c>
      <c r="DD157" s="43">
        <f t="shared" si="86"/>
        <v>-74634996.99999997</v>
      </c>
    </row>
    <row r="158" spans="1:108" x14ac:dyDescent="0.15">
      <c r="A158" s="24" t="s">
        <v>208</v>
      </c>
      <c r="B158" s="25"/>
      <c r="C158" s="167">
        <v>389360</v>
      </c>
      <c r="D158" s="167"/>
      <c r="E158" s="167"/>
      <c r="F158" s="167"/>
      <c r="G158" s="167"/>
      <c r="H158" s="167"/>
      <c r="I158" s="167"/>
      <c r="J158" s="167">
        <v>11541050</v>
      </c>
      <c r="K158" s="167">
        <v>3962625</v>
      </c>
      <c r="L158" s="167"/>
      <c r="M158" s="167"/>
      <c r="N158" s="167"/>
      <c r="O158" s="167"/>
      <c r="P158" s="167">
        <v>14626390</v>
      </c>
      <c r="Q158" s="167"/>
      <c r="R158" s="167"/>
      <c r="S158" s="167"/>
      <c r="T158" s="167"/>
      <c r="U158" s="167"/>
      <c r="V158" s="167"/>
      <c r="W158" s="167"/>
      <c r="X158" s="167">
        <v>4920000</v>
      </c>
      <c r="Y158" s="167"/>
      <c r="Z158" s="25">
        <f t="shared" si="58"/>
        <v>35439425</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-1929326</v>
      </c>
      <c r="CG158" s="43">
        <f t="shared" si="62"/>
        <v>0</v>
      </c>
      <c r="CH158" s="43">
        <f t="shared" si="63"/>
        <v>-396835</v>
      </c>
      <c r="CI158" s="43">
        <f t="shared" si="64"/>
        <v>0</v>
      </c>
      <c r="CJ158" s="43">
        <f t="shared" si="65"/>
        <v>0</v>
      </c>
      <c r="CK158" s="43">
        <f t="shared" si="66"/>
        <v>0</v>
      </c>
      <c r="CL158" s="43">
        <f t="shared" si="67"/>
        <v>0</v>
      </c>
      <c r="CM158" s="43">
        <f t="shared" si="68"/>
        <v>-3900950</v>
      </c>
      <c r="CN158" s="43">
        <f t="shared" si="69"/>
        <v>2042625</v>
      </c>
      <c r="CO158" s="43">
        <f t="shared" si="70"/>
        <v>0</v>
      </c>
      <c r="CP158" s="43">
        <f t="shared" si="71"/>
        <v>0</v>
      </c>
      <c r="CQ158" s="43">
        <f t="shared" si="72"/>
        <v>0</v>
      </c>
      <c r="CR158" s="43">
        <f t="shared" si="73"/>
        <v>0</v>
      </c>
      <c r="CS158" s="43">
        <f t="shared" si="74"/>
        <v>2666209.5999999996</v>
      </c>
      <c r="CT158" s="43">
        <f t="shared" si="75"/>
        <v>0</v>
      </c>
      <c r="CU158" s="43">
        <f t="shared" si="76"/>
        <v>0</v>
      </c>
      <c r="CV158" s="43">
        <f t="shared" si="77"/>
        <v>0</v>
      </c>
      <c r="CW158" s="43">
        <f t="shared" si="78"/>
        <v>0</v>
      </c>
      <c r="CX158" s="43">
        <f t="shared" si="79"/>
        <v>0</v>
      </c>
      <c r="CY158" s="43">
        <f t="shared" si="80"/>
        <v>0</v>
      </c>
      <c r="CZ158" s="43">
        <f t="shared" si="81"/>
        <v>-200000</v>
      </c>
      <c r="DA158" s="43">
        <f t="shared" si="82"/>
        <v>499690</v>
      </c>
      <c r="DB158" s="43">
        <f t="shared" si="83"/>
        <v>0</v>
      </c>
      <c r="DC158" s="43">
        <f t="shared" si="84"/>
        <v>-1218586.3999999985</v>
      </c>
      <c r="DD158" s="43">
        <f t="shared" si="86"/>
        <v>-75853583.399999976</v>
      </c>
    </row>
    <row r="159" spans="1:108" x14ac:dyDescent="0.15">
      <c r="A159" s="24" t="s">
        <v>209</v>
      </c>
      <c r="B159" s="25"/>
      <c r="C159" s="167">
        <v>1537100</v>
      </c>
      <c r="D159" s="167"/>
      <c r="E159" s="167"/>
      <c r="F159" s="167"/>
      <c r="G159" s="167"/>
      <c r="H159" s="167"/>
      <c r="I159" s="167"/>
      <c r="J159" s="167">
        <v>10235350</v>
      </c>
      <c r="K159" s="167">
        <v>4898000</v>
      </c>
      <c r="L159" s="167"/>
      <c r="M159" s="167"/>
      <c r="N159" s="167"/>
      <c r="O159" s="167"/>
      <c r="P159" s="167"/>
      <c r="Q159" s="167"/>
      <c r="R159" s="167"/>
      <c r="S159" s="167"/>
      <c r="T159" s="167"/>
      <c r="U159" s="167"/>
      <c r="V159" s="167"/>
      <c r="W159" s="167"/>
      <c r="X159" s="167">
        <v>3520000</v>
      </c>
      <c r="Y159" s="167"/>
      <c r="Z159" s="25">
        <f t="shared" si="58"/>
        <v>20190450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-810095</v>
      </c>
      <c r="CG159" s="29">
        <f t="shared" si="62"/>
        <v>0</v>
      </c>
      <c r="CH159" s="29">
        <f t="shared" si="63"/>
        <v>-586335</v>
      </c>
      <c r="CI159" s="29">
        <f t="shared" si="64"/>
        <v>0</v>
      </c>
      <c r="CJ159" s="29">
        <f t="shared" si="65"/>
        <v>0</v>
      </c>
      <c r="CK159" s="29">
        <f t="shared" si="66"/>
        <v>0</v>
      </c>
      <c r="CL159" s="29">
        <f t="shared" si="67"/>
        <v>-2384.4</v>
      </c>
      <c r="CM159" s="29">
        <f t="shared" si="68"/>
        <v>-4025850</v>
      </c>
      <c r="CN159" s="29">
        <f t="shared" si="69"/>
        <v>2784400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-1601860</v>
      </c>
      <c r="DB159" s="29">
        <f t="shared" si="83"/>
        <v>0</v>
      </c>
      <c r="DC159" s="29">
        <f t="shared" si="84"/>
        <v>-13102537.399999999</v>
      </c>
      <c r="DD159" s="29">
        <f t="shared" si="86"/>
        <v>-88956120.799999982</v>
      </c>
    </row>
    <row r="160" spans="1:108" x14ac:dyDescent="0.15">
      <c r="A160" s="24" t="s">
        <v>210</v>
      </c>
      <c r="B160" s="25"/>
      <c r="C160" s="167"/>
      <c r="D160" s="167"/>
      <c r="E160" s="167"/>
      <c r="F160" s="167"/>
      <c r="G160" s="167"/>
      <c r="H160" s="167"/>
      <c r="I160" s="167"/>
      <c r="J160" s="167">
        <v>8048100</v>
      </c>
      <c r="K160" s="167">
        <v>4105700</v>
      </c>
      <c r="L160" s="167"/>
      <c r="M160" s="167"/>
      <c r="N160" s="167"/>
      <c r="O160" s="167"/>
      <c r="P160" s="167"/>
      <c r="Q160" s="167"/>
      <c r="R160" s="167"/>
      <c r="S160" s="167"/>
      <c r="T160" s="167"/>
      <c r="U160" s="167"/>
      <c r="V160" s="167"/>
      <c r="W160" s="167"/>
      <c r="X160" s="167">
        <v>3000000</v>
      </c>
      <c r="Y160" s="167"/>
      <c r="Z160" s="25">
        <f t="shared" si="58"/>
        <v>15153800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44"/>
      <c r="BC160" s="24" t="s">
        <v>210</v>
      </c>
      <c r="BD160" s="42">
        <v>32000</v>
      </c>
      <c r="BE160" s="42">
        <v>3282546</v>
      </c>
      <c r="BF160" s="42">
        <v>0</v>
      </c>
      <c r="BG160" s="42">
        <v>1122905</v>
      </c>
      <c r="BH160" s="42">
        <v>0</v>
      </c>
      <c r="BI160" s="42">
        <v>591</v>
      </c>
      <c r="BJ160" s="42">
        <v>0</v>
      </c>
      <c r="BK160" s="42">
        <v>346.2</v>
      </c>
      <c r="BL160" s="42">
        <v>15450000</v>
      </c>
      <c r="BM160" s="42">
        <v>3634000</v>
      </c>
      <c r="BN160" s="42">
        <v>0</v>
      </c>
      <c r="BO160" s="42">
        <v>0</v>
      </c>
      <c r="BP160" s="42">
        <v>0</v>
      </c>
      <c r="BQ160" s="42">
        <v>0</v>
      </c>
      <c r="BR160" s="42">
        <v>9731881.4000000004</v>
      </c>
      <c r="BS160" s="42">
        <v>0</v>
      </c>
      <c r="BT160" s="42">
        <v>0</v>
      </c>
      <c r="BU160" s="42">
        <v>0</v>
      </c>
      <c r="BV160" s="42">
        <v>0</v>
      </c>
      <c r="BW160" s="42">
        <v>0</v>
      </c>
      <c r="BX160" s="42">
        <v>0</v>
      </c>
      <c r="BY160" s="42">
        <v>352000</v>
      </c>
      <c r="BZ160" s="42">
        <v>4960866</v>
      </c>
      <c r="CA160" s="42">
        <v>0</v>
      </c>
      <c r="CB160" s="28">
        <f t="shared" si="85"/>
        <v>38567135.600000001</v>
      </c>
      <c r="CD160" s="24" t="s">
        <v>210</v>
      </c>
      <c r="CE160" s="43">
        <f t="shared" si="60"/>
        <v>-32000</v>
      </c>
      <c r="CF160" s="43">
        <f t="shared" si="61"/>
        <v>-3282546</v>
      </c>
      <c r="CG160" s="43">
        <f t="shared" si="62"/>
        <v>0</v>
      </c>
      <c r="CH160" s="43">
        <f t="shared" si="63"/>
        <v>-1122905</v>
      </c>
      <c r="CI160" s="43">
        <f t="shared" si="64"/>
        <v>0</v>
      </c>
      <c r="CJ160" s="43">
        <f t="shared" si="65"/>
        <v>-591</v>
      </c>
      <c r="CK160" s="43">
        <f t="shared" si="66"/>
        <v>0</v>
      </c>
      <c r="CL160" s="43">
        <f t="shared" si="67"/>
        <v>-346.2</v>
      </c>
      <c r="CM160" s="43">
        <f t="shared" si="68"/>
        <v>-7401900</v>
      </c>
      <c r="CN160" s="43">
        <f t="shared" si="69"/>
        <v>471700</v>
      </c>
      <c r="CO160" s="43">
        <f t="shared" si="70"/>
        <v>0</v>
      </c>
      <c r="CP160" s="43">
        <f t="shared" si="71"/>
        <v>0</v>
      </c>
      <c r="CQ160" s="43">
        <f t="shared" si="72"/>
        <v>0</v>
      </c>
      <c r="CR160" s="43">
        <f t="shared" si="73"/>
        <v>0</v>
      </c>
      <c r="CS160" s="43">
        <f t="shared" si="74"/>
        <v>-9731881.4000000004</v>
      </c>
      <c r="CT160" s="43">
        <f t="shared" si="75"/>
        <v>0</v>
      </c>
      <c r="CU160" s="43">
        <f t="shared" si="76"/>
        <v>0</v>
      </c>
      <c r="CV160" s="43">
        <f t="shared" si="77"/>
        <v>0</v>
      </c>
      <c r="CW160" s="43">
        <f t="shared" si="78"/>
        <v>0</v>
      </c>
      <c r="CX160" s="43">
        <f t="shared" si="79"/>
        <v>0</v>
      </c>
      <c r="CY160" s="43">
        <f t="shared" si="80"/>
        <v>0</v>
      </c>
      <c r="CZ160" s="43">
        <f t="shared" si="81"/>
        <v>-352000</v>
      </c>
      <c r="DA160" s="43">
        <f t="shared" si="82"/>
        <v>-1960866</v>
      </c>
      <c r="DB160" s="43">
        <f t="shared" si="83"/>
        <v>0</v>
      </c>
      <c r="DC160" s="43">
        <f t="shared" si="84"/>
        <v>-23413335.600000001</v>
      </c>
      <c r="DD160" s="43">
        <f t="shared" si="86"/>
        <v>-112369456.39999998</v>
      </c>
    </row>
    <row r="161" spans="1:108" x14ac:dyDescent="0.15">
      <c r="A161" s="24" t="s">
        <v>211</v>
      </c>
      <c r="B161" s="25"/>
      <c r="C161" s="167">
        <v>2596920</v>
      </c>
      <c r="D161" s="167"/>
      <c r="E161" s="167"/>
      <c r="F161" s="167"/>
      <c r="G161" s="167"/>
      <c r="H161" s="167"/>
      <c r="I161" s="167"/>
      <c r="J161" s="167">
        <v>9406550</v>
      </c>
      <c r="K161" s="167">
        <v>6993125</v>
      </c>
      <c r="L161" s="167"/>
      <c r="M161" s="167"/>
      <c r="N161" s="167"/>
      <c r="O161" s="167"/>
      <c r="P161" s="167">
        <v>15892604</v>
      </c>
      <c r="Q161" s="167"/>
      <c r="R161" s="167"/>
      <c r="S161" s="167"/>
      <c r="T161" s="167"/>
      <c r="U161" s="167"/>
      <c r="V161" s="167"/>
      <c r="W161" s="167"/>
      <c r="X161" s="167">
        <v>4560000</v>
      </c>
      <c r="Y161" s="167"/>
      <c r="Z161" s="25">
        <f t="shared" si="58"/>
        <v>39449199</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302839</v>
      </c>
      <c r="CG161" s="43">
        <f t="shared" si="62"/>
        <v>0</v>
      </c>
      <c r="CH161" s="43">
        <f t="shared" si="63"/>
        <v>-1132070</v>
      </c>
      <c r="CI161" s="29">
        <f t="shared" si="64"/>
        <v>0</v>
      </c>
      <c r="CJ161" s="43">
        <f t="shared" si="65"/>
        <v>-1206.2</v>
      </c>
      <c r="CK161" s="43">
        <f t="shared" si="66"/>
        <v>0</v>
      </c>
      <c r="CL161" s="43">
        <f t="shared" si="67"/>
        <v>-2994.2</v>
      </c>
      <c r="CM161" s="43">
        <f t="shared" si="68"/>
        <v>-6134250</v>
      </c>
      <c r="CN161" s="43">
        <f t="shared" si="69"/>
        <v>2725525</v>
      </c>
      <c r="CO161" s="43">
        <f t="shared" si="70"/>
        <v>0</v>
      </c>
      <c r="CP161" s="43">
        <f t="shared" si="71"/>
        <v>0</v>
      </c>
      <c r="CQ161" s="43">
        <f t="shared" si="72"/>
        <v>0</v>
      </c>
      <c r="CR161" s="43">
        <f t="shared" si="73"/>
        <v>0</v>
      </c>
      <c r="CS161" s="43">
        <f t="shared" si="74"/>
        <v>8544513.1999999993</v>
      </c>
      <c r="CT161" s="43">
        <f t="shared" si="75"/>
        <v>0</v>
      </c>
      <c r="CU161" s="43">
        <f t="shared" si="76"/>
        <v>0</v>
      </c>
      <c r="CV161" s="43">
        <f t="shared" si="77"/>
        <v>0</v>
      </c>
      <c r="CW161" s="43">
        <f t="shared" si="78"/>
        <v>0</v>
      </c>
      <c r="CX161" s="43">
        <f t="shared" si="79"/>
        <v>0</v>
      </c>
      <c r="CY161" s="43">
        <f t="shared" si="80"/>
        <v>0</v>
      </c>
      <c r="CZ161" s="43">
        <f t="shared" si="81"/>
        <v>-392000</v>
      </c>
      <c r="DA161" s="43">
        <f t="shared" si="82"/>
        <v>-441845</v>
      </c>
      <c r="DB161" s="43">
        <f t="shared" si="83"/>
        <v>0</v>
      </c>
      <c r="DC161" s="43">
        <f t="shared" si="84"/>
        <v>3468511.799999997</v>
      </c>
      <c r="DD161" s="43">
        <f t="shared" si="86"/>
        <v>-108900944.59999998</v>
      </c>
    </row>
    <row r="162" spans="1:108" s="212" customFormat="1" x14ac:dyDescent="0.15">
      <c r="A162" s="208" t="s">
        <v>212</v>
      </c>
      <c r="B162" s="209"/>
      <c r="C162" s="210">
        <v>1411040</v>
      </c>
      <c r="D162" s="210"/>
      <c r="E162" s="210"/>
      <c r="F162" s="210"/>
      <c r="G162" s="210"/>
      <c r="H162" s="210"/>
      <c r="I162" s="210"/>
      <c r="J162" s="210">
        <v>7245750</v>
      </c>
      <c r="K162" s="210">
        <v>7963550</v>
      </c>
      <c r="L162" s="210"/>
      <c r="M162" s="210"/>
      <c r="N162" s="210"/>
      <c r="O162" s="210"/>
      <c r="P162" s="210">
        <v>12150909</v>
      </c>
      <c r="Q162" s="210"/>
      <c r="R162" s="210"/>
      <c r="S162" s="210"/>
      <c r="T162" s="210"/>
      <c r="U162" s="210"/>
      <c r="V162" s="210"/>
      <c r="W162" s="210"/>
      <c r="X162" s="210">
        <v>8000000</v>
      </c>
      <c r="Y162" s="210"/>
      <c r="Z162" s="209">
        <f t="shared" si="58"/>
        <v>36771249</v>
      </c>
      <c r="AA162" s="209"/>
      <c r="AB162" s="208" t="s">
        <v>212</v>
      </c>
      <c r="AC162" s="209"/>
      <c r="AD162" s="209">
        <v>5314765</v>
      </c>
      <c r="AE162" s="209"/>
      <c r="AF162" s="209">
        <v>3800000</v>
      </c>
      <c r="AG162" s="209"/>
      <c r="AH162" s="209"/>
      <c r="AI162" s="209"/>
      <c r="AJ162" s="209"/>
      <c r="AK162" s="209">
        <v>13680000</v>
      </c>
      <c r="AL162" s="209">
        <v>5720000</v>
      </c>
      <c r="AM162" s="209"/>
      <c r="AN162" s="209"/>
      <c r="AO162" s="209"/>
      <c r="AP162" s="209"/>
      <c r="AQ162" s="209">
        <v>16090259</v>
      </c>
      <c r="AR162" s="209"/>
      <c r="AS162" s="209"/>
      <c r="AT162" s="209"/>
      <c r="AU162" s="209"/>
      <c r="AV162" s="209"/>
      <c r="AW162" s="209"/>
      <c r="AX162" s="209">
        <v>640000</v>
      </c>
      <c r="AY162" s="209">
        <v>4000000</v>
      </c>
      <c r="AZ162" s="209"/>
      <c r="BA162" s="44">
        <f t="shared" si="59"/>
        <v>49245024</v>
      </c>
      <c r="BB162" s="44"/>
      <c r="BC162" s="208"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11">
        <f t="shared" si="85"/>
        <v>40316072.600000001</v>
      </c>
      <c r="CD162" s="208" t="s">
        <v>212</v>
      </c>
      <c r="CE162" s="43">
        <f t="shared" si="60"/>
        <v>0</v>
      </c>
      <c r="CF162" s="43">
        <f t="shared" si="61"/>
        <v>-2272879</v>
      </c>
      <c r="CG162" s="43">
        <f t="shared" si="62"/>
        <v>0</v>
      </c>
      <c r="CH162" s="43">
        <f t="shared" si="63"/>
        <v>-1845750</v>
      </c>
      <c r="CI162" s="43">
        <f t="shared" si="64"/>
        <v>0</v>
      </c>
      <c r="CJ162" s="43">
        <f t="shared" si="65"/>
        <v>0</v>
      </c>
      <c r="CK162" s="43">
        <f t="shared" si="66"/>
        <v>0</v>
      </c>
      <c r="CL162" s="43">
        <f t="shared" si="67"/>
        <v>0</v>
      </c>
      <c r="CM162" s="43">
        <f t="shared" si="68"/>
        <v>-7977450</v>
      </c>
      <c r="CN162" s="43">
        <f t="shared" si="69"/>
        <v>2158770</v>
      </c>
      <c r="CO162" s="43">
        <f t="shared" si="70"/>
        <v>0</v>
      </c>
      <c r="CP162" s="43">
        <f t="shared" si="71"/>
        <v>0</v>
      </c>
      <c r="CQ162" s="43">
        <f t="shared" si="72"/>
        <v>0</v>
      </c>
      <c r="CR162" s="43">
        <f t="shared" si="73"/>
        <v>0</v>
      </c>
      <c r="CS162" s="43">
        <f t="shared" si="74"/>
        <v>3962227.4000000004</v>
      </c>
      <c r="CT162" s="43">
        <f t="shared" si="75"/>
        <v>0</v>
      </c>
      <c r="CU162" s="43">
        <f t="shared" si="76"/>
        <v>0</v>
      </c>
      <c r="CV162" s="43">
        <f t="shared" si="77"/>
        <v>0</v>
      </c>
      <c r="CW162" s="43">
        <f t="shared" si="78"/>
        <v>0</v>
      </c>
      <c r="CX162" s="43">
        <f t="shared" si="79"/>
        <v>0</v>
      </c>
      <c r="CY162" s="43">
        <f t="shared" si="80"/>
        <v>0</v>
      </c>
      <c r="CZ162" s="43">
        <f t="shared" si="81"/>
        <v>-512000</v>
      </c>
      <c r="DA162" s="43">
        <f t="shared" si="82"/>
        <v>2942258</v>
      </c>
      <c r="DB162" s="43">
        <f t="shared" si="83"/>
        <v>0</v>
      </c>
      <c r="DC162" s="43">
        <f t="shared" si="84"/>
        <v>-3544823.6000000015</v>
      </c>
      <c r="DD162" s="43">
        <f t="shared" si="86"/>
        <v>-112445768.19999999</v>
      </c>
    </row>
    <row r="163" spans="1:108" x14ac:dyDescent="0.15">
      <c r="A163" s="24" t="s">
        <v>213</v>
      </c>
      <c r="B163" s="25"/>
      <c r="C163" s="167">
        <v>3581520</v>
      </c>
      <c r="D163" s="167"/>
      <c r="E163" s="167">
        <v>2207900</v>
      </c>
      <c r="F163" s="167"/>
      <c r="G163" s="167"/>
      <c r="H163" s="167"/>
      <c r="I163" s="167">
        <v>1863</v>
      </c>
      <c r="J163" s="167">
        <v>5389725</v>
      </c>
      <c r="K163" s="167">
        <v>9570575</v>
      </c>
      <c r="L163" s="167"/>
      <c r="M163" s="167"/>
      <c r="N163" s="167"/>
      <c r="O163" s="167"/>
      <c r="P163" s="167">
        <v>15830405</v>
      </c>
      <c r="Q163" s="167"/>
      <c r="R163" s="167"/>
      <c r="S163" s="167"/>
      <c r="T163" s="167"/>
      <c r="U163" s="167"/>
      <c r="V163" s="167"/>
      <c r="W163" s="167">
        <v>201600</v>
      </c>
      <c r="X163" s="167">
        <v>4280000</v>
      </c>
      <c r="Y163" s="167"/>
      <c r="Z163" s="25">
        <f t="shared" si="58"/>
        <v>41063588</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884080</v>
      </c>
      <c r="CG163" s="43">
        <f t="shared" si="62"/>
        <v>0</v>
      </c>
      <c r="CH163" s="43">
        <f t="shared" si="63"/>
        <v>621400</v>
      </c>
      <c r="CI163" s="43">
        <f t="shared" si="64"/>
        <v>0</v>
      </c>
      <c r="CJ163" s="43">
        <f t="shared" si="65"/>
        <v>0</v>
      </c>
      <c r="CK163" s="43">
        <f t="shared" si="66"/>
        <v>0</v>
      </c>
      <c r="CL163" s="43">
        <f t="shared" si="67"/>
        <v>1863</v>
      </c>
      <c r="CM163" s="43">
        <f t="shared" si="68"/>
        <v>-9626275</v>
      </c>
      <c r="CN163" s="43">
        <f t="shared" si="69"/>
        <v>2740455</v>
      </c>
      <c r="CO163" s="43">
        <f t="shared" si="70"/>
        <v>0</v>
      </c>
      <c r="CP163" s="43">
        <f t="shared" si="71"/>
        <v>0</v>
      </c>
      <c r="CQ163" s="43">
        <f t="shared" si="72"/>
        <v>0</v>
      </c>
      <c r="CR163" s="43">
        <f t="shared" si="73"/>
        <v>0</v>
      </c>
      <c r="CS163" s="43">
        <f t="shared" si="74"/>
        <v>8638605.1999999993</v>
      </c>
      <c r="CT163" s="43">
        <f t="shared" si="75"/>
        <v>0</v>
      </c>
      <c r="CU163" s="43">
        <f t="shared" si="76"/>
        <v>0</v>
      </c>
      <c r="CV163" s="43">
        <f t="shared" si="77"/>
        <v>0</v>
      </c>
      <c r="CW163" s="43">
        <f t="shared" si="78"/>
        <v>0</v>
      </c>
      <c r="CX163" s="43">
        <f t="shared" si="79"/>
        <v>0</v>
      </c>
      <c r="CY163" s="43">
        <f t="shared" si="80"/>
        <v>0</v>
      </c>
      <c r="CZ163" s="43">
        <f t="shared" si="81"/>
        <v>-414400</v>
      </c>
      <c r="DA163" s="43">
        <f t="shared" si="82"/>
        <v>-507048</v>
      </c>
      <c r="DB163" s="43">
        <f t="shared" si="83"/>
        <v>0</v>
      </c>
      <c r="DC163" s="43">
        <f t="shared" si="84"/>
        <v>2298680.200000003</v>
      </c>
      <c r="DD163" s="43">
        <f t="shared" si="86"/>
        <v>-110147087.99999999</v>
      </c>
    </row>
    <row r="164" spans="1:108" x14ac:dyDescent="0.15">
      <c r="A164" s="24" t="s">
        <v>214</v>
      </c>
      <c r="B164" s="25"/>
      <c r="C164" s="167">
        <v>6368680</v>
      </c>
      <c r="D164" s="167"/>
      <c r="E164" s="167">
        <v>380000</v>
      </c>
      <c r="F164" s="167"/>
      <c r="G164" s="167"/>
      <c r="H164" s="167"/>
      <c r="I164" s="167"/>
      <c r="J164" s="167">
        <v>4926550</v>
      </c>
      <c r="K164" s="167">
        <v>10204275</v>
      </c>
      <c r="L164" s="167"/>
      <c r="M164" s="167"/>
      <c r="N164" s="167"/>
      <c r="O164" s="167"/>
      <c r="P164" s="167">
        <v>10059622</v>
      </c>
      <c r="Q164" s="167"/>
      <c r="R164" s="167"/>
      <c r="S164" s="167"/>
      <c r="T164" s="167"/>
      <c r="U164" s="167"/>
      <c r="V164" s="167"/>
      <c r="W164" s="167">
        <v>134400</v>
      </c>
      <c r="X164" s="167"/>
      <c r="Y164" s="167"/>
      <c r="Z164" s="25">
        <f t="shared" si="58"/>
        <v>32073527</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3182208</v>
      </c>
      <c r="CG164" s="43">
        <f t="shared" si="62"/>
        <v>0</v>
      </c>
      <c r="CH164" s="43">
        <f t="shared" si="63"/>
        <v>-1301542</v>
      </c>
      <c r="CI164" s="43">
        <f t="shared" si="64"/>
        <v>0</v>
      </c>
      <c r="CJ164" s="43">
        <f t="shared" si="65"/>
        <v>0</v>
      </c>
      <c r="CK164" s="43">
        <f t="shared" si="66"/>
        <v>0</v>
      </c>
      <c r="CL164" s="43">
        <f t="shared" si="67"/>
        <v>-4194</v>
      </c>
      <c r="CM164" s="43">
        <f t="shared" si="68"/>
        <v>-4782650</v>
      </c>
      <c r="CN164" s="43">
        <f t="shared" si="69"/>
        <v>2283915</v>
      </c>
      <c r="CO164" s="43">
        <f t="shared" si="70"/>
        <v>0</v>
      </c>
      <c r="CP164" s="43">
        <f t="shared" si="71"/>
        <v>0</v>
      </c>
      <c r="CQ164" s="43">
        <f t="shared" si="72"/>
        <v>0</v>
      </c>
      <c r="CR164" s="43">
        <f t="shared" si="73"/>
        <v>0</v>
      </c>
      <c r="CS164" s="43">
        <f t="shared" si="74"/>
        <v>1698331.4000000004</v>
      </c>
      <c r="CT164" s="43">
        <f t="shared" si="75"/>
        <v>0</v>
      </c>
      <c r="CU164" s="43">
        <f t="shared" si="76"/>
        <v>0</v>
      </c>
      <c r="CV164" s="43">
        <f t="shared" si="77"/>
        <v>0</v>
      </c>
      <c r="CW164" s="43">
        <f t="shared" si="78"/>
        <v>0</v>
      </c>
      <c r="CX164" s="43">
        <f t="shared" si="79"/>
        <v>0</v>
      </c>
      <c r="CY164" s="43">
        <f t="shared" si="80"/>
        <v>0</v>
      </c>
      <c r="CZ164" s="43">
        <f t="shared" si="81"/>
        <v>-369600</v>
      </c>
      <c r="DA164" s="43">
        <f t="shared" si="82"/>
        <v>-4542299</v>
      </c>
      <c r="DB164" s="43">
        <f t="shared" si="83"/>
        <v>0</v>
      </c>
      <c r="DC164" s="43">
        <f t="shared" si="84"/>
        <v>-3955830.6000000015</v>
      </c>
      <c r="DD164" s="43">
        <f t="shared" si="86"/>
        <v>-114102918.59999999</v>
      </c>
    </row>
    <row r="165" spans="1:108" x14ac:dyDescent="0.15">
      <c r="A165" s="24" t="s">
        <v>215</v>
      </c>
      <c r="B165" s="25"/>
      <c r="C165" s="167">
        <v>3927215</v>
      </c>
      <c r="D165" s="167"/>
      <c r="E165" s="167">
        <v>5000000</v>
      </c>
      <c r="F165" s="167"/>
      <c r="G165" s="167"/>
      <c r="H165" s="167"/>
      <c r="I165" s="167">
        <v>8611</v>
      </c>
      <c r="J165" s="167">
        <v>4054400</v>
      </c>
      <c r="K165" s="167">
        <v>1290250</v>
      </c>
      <c r="L165" s="167"/>
      <c r="M165" s="167"/>
      <c r="N165" s="167"/>
      <c r="O165" s="167"/>
      <c r="P165" s="167">
        <v>10251186</v>
      </c>
      <c r="Q165" s="167"/>
      <c r="R165" s="167"/>
      <c r="S165" s="167"/>
      <c r="T165" s="167"/>
      <c r="U165" s="167"/>
      <c r="V165" s="167"/>
      <c r="W165" s="167"/>
      <c r="X165" s="167">
        <v>6480000</v>
      </c>
      <c r="Y165" s="167"/>
      <c r="Z165" s="25">
        <f t="shared" si="58"/>
        <v>31011662</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-53160</v>
      </c>
      <c r="CG165" s="43">
        <f t="shared" si="62"/>
        <v>0</v>
      </c>
      <c r="CH165" s="43">
        <f t="shared" si="63"/>
        <v>3034041</v>
      </c>
      <c r="CI165" s="43">
        <f t="shared" si="64"/>
        <v>0</v>
      </c>
      <c r="CJ165" s="43">
        <f t="shared" si="65"/>
        <v>-316.8</v>
      </c>
      <c r="CK165" s="43">
        <f t="shared" si="66"/>
        <v>0</v>
      </c>
      <c r="CL165" s="43">
        <f t="shared" si="67"/>
        <v>7404</v>
      </c>
      <c r="CM165" s="43">
        <f t="shared" si="68"/>
        <v>-8210000</v>
      </c>
      <c r="CN165" s="43">
        <f t="shared" si="69"/>
        <v>-7180010</v>
      </c>
      <c r="CO165" s="43">
        <f t="shared" si="70"/>
        <v>0</v>
      </c>
      <c r="CP165" s="43">
        <f t="shared" si="71"/>
        <v>0</v>
      </c>
      <c r="CQ165" s="43">
        <f t="shared" si="72"/>
        <v>0</v>
      </c>
      <c r="CR165" s="43">
        <f t="shared" si="73"/>
        <v>0</v>
      </c>
      <c r="CS165" s="43">
        <f t="shared" si="74"/>
        <v>4318242.4000000004</v>
      </c>
      <c r="CT165" s="43">
        <f t="shared" si="75"/>
        <v>0</v>
      </c>
      <c r="CU165" s="43">
        <f t="shared" si="76"/>
        <v>0</v>
      </c>
      <c r="CV165" s="43">
        <f t="shared" si="77"/>
        <v>0</v>
      </c>
      <c r="CW165" s="43">
        <f t="shared" si="78"/>
        <v>0</v>
      </c>
      <c r="CX165" s="43">
        <f t="shared" si="79"/>
        <v>0</v>
      </c>
      <c r="CY165" s="43">
        <f t="shared" si="80"/>
        <v>0</v>
      </c>
      <c r="CZ165" s="43">
        <f t="shared" si="81"/>
        <v>-624000</v>
      </c>
      <c r="DA165" s="43">
        <f t="shared" si="82"/>
        <v>2019815</v>
      </c>
      <c r="DB165" s="43">
        <f t="shared" si="83"/>
        <v>0</v>
      </c>
      <c r="DC165" s="43">
        <f t="shared" si="84"/>
        <v>-6791984.3999999985</v>
      </c>
      <c r="DD165" s="43">
        <f t="shared" si="86"/>
        <v>-120894903</v>
      </c>
    </row>
    <row r="166" spans="1:108" x14ac:dyDescent="0.15">
      <c r="A166" s="24" t="s">
        <v>216</v>
      </c>
      <c r="B166" s="25"/>
      <c r="C166" s="167">
        <v>6341780</v>
      </c>
      <c r="D166" s="167"/>
      <c r="E166" s="167"/>
      <c r="F166" s="167"/>
      <c r="G166" s="167"/>
      <c r="H166" s="167"/>
      <c r="I166" s="167"/>
      <c r="J166" s="167">
        <v>3561600</v>
      </c>
      <c r="K166" s="167">
        <v>9210725</v>
      </c>
      <c r="L166" s="167"/>
      <c r="M166" s="167"/>
      <c r="N166" s="167"/>
      <c r="O166" s="167"/>
      <c r="P166" s="167"/>
      <c r="Q166" s="167"/>
      <c r="R166" s="167"/>
      <c r="S166" s="167"/>
      <c r="T166" s="167"/>
      <c r="U166" s="167"/>
      <c r="V166" s="167"/>
      <c r="W166" s="167"/>
      <c r="X166" s="167">
        <v>4920000</v>
      </c>
      <c r="Y166" s="167"/>
      <c r="Z166" s="25">
        <f t="shared" si="58"/>
        <v>24034105</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2167628</v>
      </c>
      <c r="CG166" s="29">
        <f t="shared" si="62"/>
        <v>0</v>
      </c>
      <c r="CH166" s="29">
        <f t="shared" si="63"/>
        <v>-2261890</v>
      </c>
      <c r="CI166" s="29">
        <f t="shared" si="64"/>
        <v>0</v>
      </c>
      <c r="CJ166" s="29">
        <f t="shared" si="65"/>
        <v>0</v>
      </c>
      <c r="CK166" s="29">
        <f t="shared" si="66"/>
        <v>0</v>
      </c>
      <c r="CL166" s="29">
        <f t="shared" si="67"/>
        <v>0</v>
      </c>
      <c r="CM166" s="29">
        <f t="shared" si="68"/>
        <v>-7090400</v>
      </c>
      <c r="CN166" s="29">
        <f t="shared" si="69"/>
        <v>-3046835</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-640105</v>
      </c>
      <c r="DB166" s="29">
        <f t="shared" si="83"/>
        <v>0</v>
      </c>
      <c r="DC166" s="29">
        <f t="shared" si="84"/>
        <v>-18205232.799999997</v>
      </c>
      <c r="DD166" s="29">
        <f t="shared" si="86"/>
        <v>-139100135.80000001</v>
      </c>
    </row>
    <row r="167" spans="1:108" x14ac:dyDescent="0.15">
      <c r="A167" s="24" t="s">
        <v>217</v>
      </c>
      <c r="B167" s="25"/>
      <c r="C167" s="167"/>
      <c r="D167" s="167"/>
      <c r="E167" s="167"/>
      <c r="F167" s="167"/>
      <c r="G167" s="167"/>
      <c r="H167" s="167"/>
      <c r="I167" s="167"/>
      <c r="J167" s="167">
        <v>2620800</v>
      </c>
      <c r="K167" s="167">
        <v>7554575</v>
      </c>
      <c r="L167" s="167"/>
      <c r="M167" s="167"/>
      <c r="N167" s="167"/>
      <c r="O167" s="167"/>
      <c r="P167" s="167"/>
      <c r="Q167" s="167"/>
      <c r="R167" s="167"/>
      <c r="S167" s="167"/>
      <c r="T167" s="167"/>
      <c r="U167" s="167"/>
      <c r="V167" s="167"/>
      <c r="W167" s="167"/>
      <c r="X167" s="167">
        <v>3840000</v>
      </c>
      <c r="Y167" s="167"/>
      <c r="Z167" s="25">
        <f t="shared" si="58"/>
        <v>14015375</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-7425600</v>
      </c>
      <c r="CN167" s="29">
        <f t="shared" si="69"/>
        <v>-5608365</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-1358800</v>
      </c>
      <c r="DB167" s="29">
        <f t="shared" si="83"/>
        <v>0</v>
      </c>
      <c r="DC167" s="29">
        <f t="shared" si="84"/>
        <v>-27471288.200000003</v>
      </c>
      <c r="DD167" s="29">
        <f t="shared" si="86"/>
        <v>-166571424</v>
      </c>
    </row>
    <row r="168" spans="1:108" x14ac:dyDescent="0.15">
      <c r="A168" s="24" t="s">
        <v>218</v>
      </c>
      <c r="B168" s="25"/>
      <c r="C168" s="167">
        <v>3501130</v>
      </c>
      <c r="D168" s="167"/>
      <c r="E168" s="167">
        <v>3125200</v>
      </c>
      <c r="F168" s="167"/>
      <c r="G168" s="167"/>
      <c r="H168" s="167"/>
      <c r="I168" s="167"/>
      <c r="J168" s="167">
        <v>4345600</v>
      </c>
      <c r="K168" s="167">
        <v>9293100</v>
      </c>
      <c r="L168" s="167"/>
      <c r="M168" s="167"/>
      <c r="N168" s="167"/>
      <c r="O168" s="167"/>
      <c r="P168" s="167">
        <v>11565349</v>
      </c>
      <c r="Q168" s="167"/>
      <c r="R168" s="167"/>
      <c r="S168" s="167"/>
      <c r="T168" s="167"/>
      <c r="U168" s="167"/>
      <c r="V168" s="167"/>
      <c r="W168" s="167">
        <v>560000</v>
      </c>
      <c r="X168" s="167">
        <v>8200000</v>
      </c>
      <c r="Y168" s="167"/>
      <c r="Z168" s="25">
        <f t="shared" si="58"/>
        <v>40590379</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-327780</v>
      </c>
      <c r="CG168" s="43">
        <f t="shared" si="62"/>
        <v>0</v>
      </c>
      <c r="CH168" s="43">
        <f t="shared" si="63"/>
        <v>1471455</v>
      </c>
      <c r="CI168" s="29">
        <f t="shared" si="64"/>
        <v>0</v>
      </c>
      <c r="CJ168" s="43">
        <f t="shared" si="65"/>
        <v>0</v>
      </c>
      <c r="CK168" s="43">
        <f t="shared" si="66"/>
        <v>0</v>
      </c>
      <c r="CL168" s="43">
        <f t="shared" si="67"/>
        <v>-1874.4</v>
      </c>
      <c r="CM168" s="43">
        <f t="shared" si="68"/>
        <v>-5128000</v>
      </c>
      <c r="CN168" s="43">
        <f t="shared" si="69"/>
        <v>-7267420</v>
      </c>
      <c r="CO168" s="43">
        <f t="shared" si="70"/>
        <v>0</v>
      </c>
      <c r="CP168" s="43">
        <f t="shared" si="71"/>
        <v>0</v>
      </c>
      <c r="CQ168" s="43">
        <f t="shared" si="72"/>
        <v>0</v>
      </c>
      <c r="CR168" s="43">
        <f t="shared" si="73"/>
        <v>0</v>
      </c>
      <c r="CS168" s="43">
        <f t="shared" si="74"/>
        <v>6939472.7999999998</v>
      </c>
      <c r="CT168" s="43">
        <f t="shared" si="75"/>
        <v>0</v>
      </c>
      <c r="CU168" s="43">
        <f t="shared" si="76"/>
        <v>0</v>
      </c>
      <c r="CV168" s="43">
        <f t="shared" si="77"/>
        <v>0</v>
      </c>
      <c r="CW168" s="43">
        <f t="shared" si="78"/>
        <v>0</v>
      </c>
      <c r="CX168" s="43">
        <f t="shared" si="79"/>
        <v>0</v>
      </c>
      <c r="CY168" s="43">
        <f t="shared" si="80"/>
        <v>0</v>
      </c>
      <c r="CZ168" s="43">
        <f t="shared" si="81"/>
        <v>-464000</v>
      </c>
      <c r="DA168" s="43">
        <f t="shared" si="82"/>
        <v>2372880</v>
      </c>
      <c r="DB168" s="43">
        <f t="shared" si="83"/>
        <v>0</v>
      </c>
      <c r="DC168" s="43">
        <f t="shared" si="84"/>
        <v>-2597266.6000000015</v>
      </c>
      <c r="DD168" s="43">
        <f t="shared" si="86"/>
        <v>-169168690.59999999</v>
      </c>
    </row>
    <row r="169" spans="1:108" x14ac:dyDescent="0.15">
      <c r="A169" s="24" t="s">
        <v>219</v>
      </c>
      <c r="B169" s="25"/>
      <c r="C169" s="167">
        <v>4416050</v>
      </c>
      <c r="D169" s="167"/>
      <c r="E169" s="167">
        <v>4255000</v>
      </c>
      <c r="F169" s="167"/>
      <c r="G169" s="167"/>
      <c r="H169" s="167"/>
      <c r="I169" s="167"/>
      <c r="J169" s="167">
        <v>3897600</v>
      </c>
      <c r="K169" s="167">
        <v>10988275</v>
      </c>
      <c r="L169" s="167"/>
      <c r="M169" s="167"/>
      <c r="N169" s="167"/>
      <c r="O169" s="167"/>
      <c r="P169" s="167">
        <v>310302</v>
      </c>
      <c r="Q169" s="167"/>
      <c r="R169" s="167"/>
      <c r="S169" s="167"/>
      <c r="T169" s="167"/>
      <c r="U169" s="167"/>
      <c r="V169" s="167"/>
      <c r="W169" s="167">
        <v>940800</v>
      </c>
      <c r="X169" s="167">
        <v>7320000</v>
      </c>
      <c r="Y169" s="167"/>
      <c r="Z169" s="25">
        <f t="shared" si="58"/>
        <v>32128027</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-155372</v>
      </c>
      <c r="CG169" s="43">
        <f t="shared" si="62"/>
        <v>0</v>
      </c>
      <c r="CH169" s="43">
        <f t="shared" si="63"/>
        <v>1188455</v>
      </c>
      <c r="CI169" s="43">
        <f t="shared" si="64"/>
        <v>0</v>
      </c>
      <c r="CJ169" s="43">
        <f t="shared" si="65"/>
        <v>0</v>
      </c>
      <c r="CK169" s="43">
        <f t="shared" si="66"/>
        <v>0</v>
      </c>
      <c r="CL169" s="43">
        <f t="shared" si="67"/>
        <v>0</v>
      </c>
      <c r="CM169" s="43">
        <f t="shared" si="68"/>
        <v>-3532800</v>
      </c>
      <c r="CN169" s="43">
        <f t="shared" si="69"/>
        <v>-8206925</v>
      </c>
      <c r="CO169" s="43">
        <f t="shared" si="70"/>
        <v>0</v>
      </c>
      <c r="CP169" s="43">
        <f t="shared" si="71"/>
        <v>0</v>
      </c>
      <c r="CQ169" s="43">
        <f t="shared" si="72"/>
        <v>0</v>
      </c>
      <c r="CR169" s="43">
        <f t="shared" si="73"/>
        <v>0</v>
      </c>
      <c r="CS169" s="43">
        <f t="shared" si="74"/>
        <v>-4631920.4000000004</v>
      </c>
      <c r="CT169" s="43">
        <f t="shared" si="75"/>
        <v>0</v>
      </c>
      <c r="CU169" s="43">
        <f t="shared" si="76"/>
        <v>0</v>
      </c>
      <c r="CV169" s="43">
        <f t="shared" si="77"/>
        <v>0</v>
      </c>
      <c r="CW169" s="43">
        <f t="shared" si="78"/>
        <v>0</v>
      </c>
      <c r="CX169" s="43">
        <f t="shared" si="79"/>
        <v>0</v>
      </c>
      <c r="CY169" s="43">
        <f t="shared" si="80"/>
        <v>0</v>
      </c>
      <c r="CZ169" s="43">
        <f t="shared" si="81"/>
        <v>-195200</v>
      </c>
      <c r="DA169" s="43">
        <f t="shared" si="82"/>
        <v>1689216</v>
      </c>
      <c r="DB169" s="43">
        <f t="shared" si="83"/>
        <v>0</v>
      </c>
      <c r="DC169" s="43">
        <f t="shared" si="84"/>
        <v>-14076546.399999999</v>
      </c>
      <c r="DD169" s="43">
        <f t="shared" si="86"/>
        <v>-183245237</v>
      </c>
    </row>
    <row r="170" spans="1:108" x14ac:dyDescent="0.15">
      <c r="A170" s="24" t="s">
        <v>220</v>
      </c>
      <c r="B170" s="25"/>
      <c r="C170" s="167">
        <v>3794490</v>
      </c>
      <c r="D170" s="167"/>
      <c r="E170" s="167">
        <v>5025000</v>
      </c>
      <c r="F170" s="167"/>
      <c r="G170" s="167"/>
      <c r="H170" s="167"/>
      <c r="I170" s="167">
        <v>3036</v>
      </c>
      <c r="J170" s="167">
        <v>4457600</v>
      </c>
      <c r="K170" s="167">
        <v>11765050</v>
      </c>
      <c r="L170" s="167"/>
      <c r="M170" s="167"/>
      <c r="N170" s="167"/>
      <c r="O170" s="167"/>
      <c r="P170" s="167">
        <v>10866668</v>
      </c>
      <c r="Q170" s="167"/>
      <c r="R170" s="167"/>
      <c r="S170" s="167"/>
      <c r="T170" s="167"/>
      <c r="U170" s="167"/>
      <c r="V170" s="167"/>
      <c r="W170" s="167">
        <v>156800</v>
      </c>
      <c r="X170" s="167">
        <v>6520000</v>
      </c>
      <c r="Y170" s="167"/>
      <c r="Z170" s="25">
        <f t="shared" si="58"/>
        <v>42588644</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-617414</v>
      </c>
      <c r="CG170" s="29">
        <f t="shared" si="62"/>
        <v>0</v>
      </c>
      <c r="CH170" s="29">
        <f t="shared" si="63"/>
        <v>2585425</v>
      </c>
      <c r="CI170" s="29">
        <f t="shared" si="64"/>
        <v>0</v>
      </c>
      <c r="CJ170" s="29">
        <f t="shared" si="65"/>
        <v>0</v>
      </c>
      <c r="CK170" s="29">
        <f t="shared" si="66"/>
        <v>0</v>
      </c>
      <c r="CL170" s="29">
        <f t="shared" si="67"/>
        <v>3036</v>
      </c>
      <c r="CM170" s="29">
        <f t="shared" si="68"/>
        <v>-241600</v>
      </c>
      <c r="CN170" s="29">
        <f t="shared" si="69"/>
        <v>-6669950</v>
      </c>
      <c r="CO170" s="29">
        <f t="shared" si="70"/>
        <v>0</v>
      </c>
      <c r="CP170" s="29">
        <f t="shared" si="71"/>
        <v>0</v>
      </c>
      <c r="CQ170" s="29">
        <f t="shared" si="72"/>
        <v>0</v>
      </c>
      <c r="CR170" s="29">
        <f t="shared" si="73"/>
        <v>0</v>
      </c>
      <c r="CS170" s="29">
        <f t="shared" si="74"/>
        <v>7180535.4000000004</v>
      </c>
      <c r="CT170" s="29">
        <f t="shared" si="75"/>
        <v>0</v>
      </c>
      <c r="CU170" s="29">
        <f t="shared" si="76"/>
        <v>0</v>
      </c>
      <c r="CV170" s="29">
        <f t="shared" si="77"/>
        <v>0</v>
      </c>
      <c r="CW170" s="29">
        <f t="shared" si="78"/>
        <v>0</v>
      </c>
      <c r="CX170" s="29">
        <f t="shared" si="79"/>
        <v>0</v>
      </c>
      <c r="CY170" s="29">
        <f t="shared" si="80"/>
        <v>0</v>
      </c>
      <c r="CZ170" s="29">
        <f t="shared" si="81"/>
        <v>-1611200</v>
      </c>
      <c r="DA170" s="29">
        <f t="shared" si="82"/>
        <v>1793835</v>
      </c>
      <c r="DB170" s="29">
        <f t="shared" si="83"/>
        <v>0</v>
      </c>
      <c r="DC170" s="29">
        <f t="shared" si="84"/>
        <v>2166667.3999999985</v>
      </c>
      <c r="DD170" s="29">
        <f t="shared" si="86"/>
        <v>-181078569.59999999</v>
      </c>
    </row>
    <row r="171" spans="1:108" x14ac:dyDescent="0.15">
      <c r="A171" s="24" t="s">
        <v>221</v>
      </c>
      <c r="B171" s="25"/>
      <c r="C171" s="167">
        <v>6615350</v>
      </c>
      <c r="D171" s="167"/>
      <c r="E171" s="167">
        <v>4600000</v>
      </c>
      <c r="F171" s="167"/>
      <c r="G171" s="167"/>
      <c r="H171" s="167"/>
      <c r="I171" s="167"/>
      <c r="J171" s="167">
        <v>2464000</v>
      </c>
      <c r="K171" s="167">
        <v>12257850</v>
      </c>
      <c r="L171" s="167"/>
      <c r="M171" s="167"/>
      <c r="N171" s="167"/>
      <c r="O171" s="167"/>
      <c r="P171" s="167"/>
      <c r="Q171" s="167"/>
      <c r="R171" s="167"/>
      <c r="S171" s="167"/>
      <c r="T171" s="167"/>
      <c r="U171" s="167"/>
      <c r="V171" s="167"/>
      <c r="W171" s="167">
        <v>1604400</v>
      </c>
      <c r="X171" s="167">
        <v>6280000</v>
      </c>
      <c r="Y171" s="167"/>
      <c r="Z171" s="25">
        <f t="shared" si="58"/>
        <v>33821600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3253345</v>
      </c>
      <c r="CG171" s="43">
        <f t="shared" si="62"/>
        <v>0</v>
      </c>
      <c r="CH171" s="43">
        <f t="shared" si="63"/>
        <v>2115425</v>
      </c>
      <c r="CI171" s="43">
        <f t="shared" si="64"/>
        <v>0</v>
      </c>
      <c r="CJ171" s="43">
        <f t="shared" si="65"/>
        <v>0</v>
      </c>
      <c r="CK171" s="43">
        <f t="shared" si="66"/>
        <v>0</v>
      </c>
      <c r="CL171" s="43">
        <f t="shared" si="67"/>
        <v>0</v>
      </c>
      <c r="CM171" s="43">
        <f t="shared" si="68"/>
        <v>-2212000</v>
      </c>
      <c r="CN171" s="43">
        <f t="shared" si="69"/>
        <v>-7384150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204400</v>
      </c>
      <c r="DA171" s="43">
        <f t="shared" si="82"/>
        <v>1577940</v>
      </c>
      <c r="DB171" s="43">
        <f t="shared" si="83"/>
        <v>0</v>
      </c>
      <c r="DC171" s="43">
        <f t="shared" si="84"/>
        <v>-4207671.6000000015</v>
      </c>
      <c r="DD171" s="43">
        <f t="shared" si="86"/>
        <v>-185286241.19999999</v>
      </c>
    </row>
    <row r="172" spans="1:108" x14ac:dyDescent="0.15">
      <c r="A172" s="24" t="s">
        <v>222</v>
      </c>
      <c r="B172" s="25"/>
      <c r="C172" s="167">
        <v>5213340</v>
      </c>
      <c r="D172" s="167"/>
      <c r="E172" s="167">
        <v>3300000</v>
      </c>
      <c r="F172" s="167"/>
      <c r="G172" s="167"/>
      <c r="H172" s="167"/>
      <c r="I172" s="167"/>
      <c r="J172" s="167">
        <v>3001600</v>
      </c>
      <c r="K172" s="167">
        <v>13515850</v>
      </c>
      <c r="L172" s="167"/>
      <c r="M172" s="167"/>
      <c r="N172" s="167"/>
      <c r="O172" s="167"/>
      <c r="P172" s="167">
        <v>8919103</v>
      </c>
      <c r="Q172" s="167"/>
      <c r="R172" s="167"/>
      <c r="S172" s="167"/>
      <c r="T172" s="167"/>
      <c r="U172" s="167"/>
      <c r="V172" s="167"/>
      <c r="W172" s="167">
        <v>1590400</v>
      </c>
      <c r="X172" s="167">
        <v>5880000</v>
      </c>
      <c r="Y172" s="167"/>
      <c r="Z172" s="25">
        <f t="shared" si="58"/>
        <v>41420293</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702514</v>
      </c>
      <c r="CG172" s="43">
        <f t="shared" si="62"/>
        <v>0</v>
      </c>
      <c r="CH172" s="43">
        <f t="shared" si="63"/>
        <v>157045</v>
      </c>
      <c r="CI172" s="43">
        <f t="shared" si="64"/>
        <v>0</v>
      </c>
      <c r="CJ172" s="43">
        <f t="shared" si="65"/>
        <v>0</v>
      </c>
      <c r="CK172" s="43">
        <f t="shared" si="66"/>
        <v>0</v>
      </c>
      <c r="CL172" s="43">
        <f t="shared" si="67"/>
        <v>-325.60000000000002</v>
      </c>
      <c r="CM172" s="43">
        <f t="shared" si="68"/>
        <v>-1028000</v>
      </c>
      <c r="CN172" s="43">
        <f t="shared" si="69"/>
        <v>-5650150</v>
      </c>
      <c r="CO172" s="43">
        <f t="shared" si="70"/>
        <v>0</v>
      </c>
      <c r="CP172" s="43">
        <f t="shared" si="71"/>
        <v>0</v>
      </c>
      <c r="CQ172" s="43">
        <f t="shared" si="72"/>
        <v>0</v>
      </c>
      <c r="CR172" s="43">
        <f t="shared" si="73"/>
        <v>0</v>
      </c>
      <c r="CS172" s="43">
        <f t="shared" si="74"/>
        <v>3415495</v>
      </c>
      <c r="CT172" s="43">
        <f t="shared" si="75"/>
        <v>0</v>
      </c>
      <c r="CU172" s="43">
        <f t="shared" si="76"/>
        <v>0</v>
      </c>
      <c r="CV172" s="43">
        <f t="shared" si="77"/>
        <v>0</v>
      </c>
      <c r="CW172" s="43">
        <f t="shared" si="78"/>
        <v>-16000</v>
      </c>
      <c r="CX172" s="43">
        <f t="shared" si="79"/>
        <v>0</v>
      </c>
      <c r="CY172" s="43">
        <f t="shared" si="80"/>
        <v>0</v>
      </c>
      <c r="CZ172" s="43">
        <f t="shared" si="81"/>
        <v>-1600</v>
      </c>
      <c r="DA172" s="43">
        <f t="shared" si="82"/>
        <v>2911854.6</v>
      </c>
      <c r="DB172" s="43">
        <f t="shared" si="83"/>
        <v>0</v>
      </c>
      <c r="DC172" s="43">
        <f t="shared" si="84"/>
        <v>338833</v>
      </c>
      <c r="DD172" s="43">
        <f t="shared" si="86"/>
        <v>-184947408.19999999</v>
      </c>
    </row>
    <row r="173" spans="1:108" x14ac:dyDescent="0.15">
      <c r="A173" s="24" t="s">
        <v>223</v>
      </c>
      <c r="B173" s="25"/>
      <c r="C173" s="167">
        <v>7525215</v>
      </c>
      <c r="D173" s="167"/>
      <c r="E173" s="167">
        <v>3130000</v>
      </c>
      <c r="F173" s="167"/>
      <c r="G173" s="167"/>
      <c r="H173" s="167"/>
      <c r="I173" s="167"/>
      <c r="J173" s="167">
        <v>1590400</v>
      </c>
      <c r="K173" s="167">
        <v>14302750</v>
      </c>
      <c r="L173" s="167"/>
      <c r="M173" s="167"/>
      <c r="N173" s="167"/>
      <c r="O173" s="167"/>
      <c r="P173" s="167"/>
      <c r="Q173" s="167"/>
      <c r="R173" s="167"/>
      <c r="S173" s="167"/>
      <c r="T173" s="167"/>
      <c r="U173" s="167"/>
      <c r="V173" s="167"/>
      <c r="W173" s="167">
        <v>1232000</v>
      </c>
      <c r="X173" s="167">
        <v>4320000</v>
      </c>
      <c r="Y173" s="167"/>
      <c r="Z173" s="25">
        <f t="shared" si="58"/>
        <v>32100365</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3173372</v>
      </c>
      <c r="CG173" s="29">
        <f t="shared" si="62"/>
        <v>0</v>
      </c>
      <c r="CH173" s="29">
        <f t="shared" si="63"/>
        <v>-93570</v>
      </c>
      <c r="CI173" s="29">
        <f t="shared" si="64"/>
        <v>0</v>
      </c>
      <c r="CJ173" s="29">
        <f t="shared" si="65"/>
        <v>-530.6</v>
      </c>
      <c r="CK173" s="29">
        <f t="shared" si="66"/>
        <v>0</v>
      </c>
      <c r="CL173" s="29">
        <f t="shared" si="67"/>
        <v>-3665.2</v>
      </c>
      <c r="CM173" s="29">
        <f t="shared" si="68"/>
        <v>-3587200</v>
      </c>
      <c r="CN173" s="29">
        <f t="shared" si="69"/>
        <v>-5385450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-552000</v>
      </c>
      <c r="DA173" s="29">
        <f t="shared" si="82"/>
        <v>89025</v>
      </c>
      <c r="DB173" s="29">
        <f t="shared" si="83"/>
        <v>0</v>
      </c>
      <c r="DC173" s="29">
        <f t="shared" si="84"/>
        <v>-10354218.799999997</v>
      </c>
      <c r="DD173" s="29">
        <f t="shared" si="86"/>
        <v>-195301627</v>
      </c>
    </row>
    <row r="174" spans="1:108" x14ac:dyDescent="0.15">
      <c r="A174" s="24" t="s">
        <v>224</v>
      </c>
      <c r="B174" s="25"/>
      <c r="C174" s="167"/>
      <c r="D174" s="167"/>
      <c r="E174" s="167"/>
      <c r="F174" s="167"/>
      <c r="G174" s="167"/>
      <c r="H174" s="167"/>
      <c r="I174" s="167"/>
      <c r="J174" s="167">
        <v>2060800</v>
      </c>
      <c r="K174" s="167">
        <v>12011450</v>
      </c>
      <c r="L174" s="167"/>
      <c r="M174" s="167"/>
      <c r="N174" s="167"/>
      <c r="O174" s="167"/>
      <c r="P174" s="167"/>
      <c r="Q174" s="167"/>
      <c r="R174" s="167"/>
      <c r="S174" s="167"/>
      <c r="T174" s="167"/>
      <c r="U174" s="167"/>
      <c r="V174" s="167"/>
      <c r="W174" s="167">
        <v>716800</v>
      </c>
      <c r="X174" s="167">
        <v>2940000</v>
      </c>
      <c r="Y174" s="167"/>
      <c r="Z174" s="25">
        <f t="shared" si="58"/>
        <v>17729050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-2604800</v>
      </c>
      <c r="CN174" s="29">
        <f t="shared" si="69"/>
        <v>-12866950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-1755200</v>
      </c>
      <c r="DA174" s="29">
        <f t="shared" si="82"/>
        <v>-2588824</v>
      </c>
      <c r="DB174" s="29">
        <f t="shared" si="83"/>
        <v>0</v>
      </c>
      <c r="DC174" s="29">
        <f t="shared" si="84"/>
        <v>-32958064.200000003</v>
      </c>
      <c r="DD174" s="29">
        <f t="shared" si="86"/>
        <v>-228259691.19999999</v>
      </c>
    </row>
    <row r="175" spans="1:108" x14ac:dyDescent="0.15">
      <c r="A175" s="24" t="s">
        <v>225</v>
      </c>
      <c r="B175" s="25"/>
      <c r="C175" s="167">
        <v>8064925</v>
      </c>
      <c r="D175" s="167"/>
      <c r="E175" s="167">
        <v>2787500</v>
      </c>
      <c r="F175" s="167"/>
      <c r="G175" s="167"/>
      <c r="H175" s="167"/>
      <c r="I175" s="167">
        <v>5287</v>
      </c>
      <c r="J175" s="167">
        <v>2329600</v>
      </c>
      <c r="K175" s="167">
        <v>16078000</v>
      </c>
      <c r="L175" s="167"/>
      <c r="M175" s="167"/>
      <c r="N175" s="167"/>
      <c r="O175" s="167"/>
      <c r="P175" s="167">
        <v>9086985</v>
      </c>
      <c r="Q175" s="167"/>
      <c r="R175" s="167"/>
      <c r="S175" s="167"/>
      <c r="T175" s="167"/>
      <c r="U175" s="167"/>
      <c r="V175" s="167"/>
      <c r="W175" s="167">
        <v>1232000</v>
      </c>
      <c r="X175" s="167">
        <v>5440000</v>
      </c>
      <c r="Y175" s="167"/>
      <c r="Z175" s="25">
        <f t="shared" si="58"/>
        <v>45024297</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3434262</v>
      </c>
      <c r="CG175" s="43">
        <f t="shared" si="62"/>
        <v>0</v>
      </c>
      <c r="CH175" s="43">
        <f t="shared" si="63"/>
        <v>562970</v>
      </c>
      <c r="CI175" s="29">
        <f t="shared" si="64"/>
        <v>0</v>
      </c>
      <c r="CJ175" s="43">
        <f t="shared" si="65"/>
        <v>-1128</v>
      </c>
      <c r="CK175" s="43">
        <f t="shared" si="66"/>
        <v>0</v>
      </c>
      <c r="CL175" s="43">
        <f t="shared" si="67"/>
        <v>4030.4</v>
      </c>
      <c r="CM175" s="43">
        <f t="shared" si="68"/>
        <v>-2502400</v>
      </c>
      <c r="CN175" s="43">
        <f t="shared" si="69"/>
        <v>-10126000</v>
      </c>
      <c r="CO175" s="43">
        <f t="shared" si="70"/>
        <v>0</v>
      </c>
      <c r="CP175" s="43">
        <f t="shared" si="71"/>
        <v>0</v>
      </c>
      <c r="CQ175" s="43">
        <f t="shared" si="72"/>
        <v>0</v>
      </c>
      <c r="CR175" s="43">
        <f t="shared" si="73"/>
        <v>0</v>
      </c>
      <c r="CS175" s="43">
        <f t="shared" si="74"/>
        <v>5299706.2</v>
      </c>
      <c r="CT175" s="43">
        <f t="shared" si="75"/>
        <v>0</v>
      </c>
      <c r="CU175" s="43">
        <f t="shared" si="76"/>
        <v>-40000</v>
      </c>
      <c r="CV175" s="43">
        <f t="shared" si="77"/>
        <v>0</v>
      </c>
      <c r="CW175" s="43">
        <f t="shared" si="78"/>
        <v>-96000</v>
      </c>
      <c r="CX175" s="43">
        <f t="shared" si="79"/>
        <v>0</v>
      </c>
      <c r="CY175" s="43">
        <f t="shared" si="80"/>
        <v>0</v>
      </c>
      <c r="CZ175" s="43">
        <f t="shared" si="81"/>
        <v>-1424000</v>
      </c>
      <c r="DA175" s="43">
        <f t="shared" si="82"/>
        <v>720795</v>
      </c>
      <c r="DB175" s="43">
        <f t="shared" si="83"/>
        <v>0</v>
      </c>
      <c r="DC175" s="43">
        <f t="shared" si="84"/>
        <v>-4599764.3999999985</v>
      </c>
      <c r="DD175" s="43">
        <f t="shared" si="86"/>
        <v>-232859455.59999999</v>
      </c>
    </row>
    <row r="176" spans="1:108" s="191" customFormat="1" x14ac:dyDescent="0.15">
      <c r="A176" s="185" t="s">
        <v>226</v>
      </c>
      <c r="B176" s="186"/>
      <c r="C176" s="187">
        <v>7051310</v>
      </c>
      <c r="D176" s="187"/>
      <c r="E176" s="187">
        <v>3475000</v>
      </c>
      <c r="F176" s="187"/>
      <c r="G176" s="187"/>
      <c r="H176" s="187"/>
      <c r="I176" s="187"/>
      <c r="J176" s="187">
        <v>2038400</v>
      </c>
      <c r="K176" s="187">
        <v>18938825</v>
      </c>
      <c r="L176" s="187"/>
      <c r="M176" s="187"/>
      <c r="N176" s="187"/>
      <c r="O176" s="187"/>
      <c r="P176" s="187">
        <v>7586412</v>
      </c>
      <c r="Q176" s="187"/>
      <c r="R176" s="187"/>
      <c r="S176" s="187"/>
      <c r="T176" s="187"/>
      <c r="U176" s="187"/>
      <c r="V176" s="187"/>
      <c r="W176" s="187">
        <v>1232000</v>
      </c>
      <c r="X176" s="187">
        <v>7200000</v>
      </c>
      <c r="Y176" s="187"/>
      <c r="Z176" s="186">
        <f t="shared" si="58"/>
        <v>47521947</v>
      </c>
      <c r="AA176" s="186"/>
      <c r="AB176" s="185" t="s">
        <v>226</v>
      </c>
      <c r="AC176" s="186"/>
      <c r="AD176" s="186">
        <v>7213760</v>
      </c>
      <c r="AE176" s="186"/>
      <c r="AF176" s="186">
        <v>6370350</v>
      </c>
      <c r="AG176" s="186"/>
      <c r="AH176" s="186"/>
      <c r="AI176" s="186"/>
      <c r="AJ176" s="186"/>
      <c r="AK176" s="186">
        <v>5600000</v>
      </c>
      <c r="AL176" s="186">
        <v>31468000</v>
      </c>
      <c r="AM176" s="186"/>
      <c r="AN176" s="186"/>
      <c r="AO176" s="186"/>
      <c r="AP176" s="186"/>
      <c r="AQ176" s="186">
        <v>6297215</v>
      </c>
      <c r="AR176" s="186"/>
      <c r="AS176" s="186"/>
      <c r="AT176" s="186">
        <v>200000</v>
      </c>
      <c r="AU176" s="186">
        <v>360000</v>
      </c>
      <c r="AV176" s="186"/>
      <c r="AW176" s="186"/>
      <c r="AX176" s="186">
        <v>3600000</v>
      </c>
      <c r="AY176" s="186">
        <v>3497625</v>
      </c>
      <c r="AZ176" s="186"/>
      <c r="BA176" s="188">
        <f t="shared" si="59"/>
        <v>64606950</v>
      </c>
      <c r="BB176" s="188"/>
      <c r="BC176" s="185" t="s">
        <v>226</v>
      </c>
      <c r="BD176" s="189">
        <v>456000</v>
      </c>
      <c r="BE176" s="189">
        <v>5573895</v>
      </c>
      <c r="BF176" s="189">
        <v>0</v>
      </c>
      <c r="BG176" s="189">
        <v>3908434</v>
      </c>
      <c r="BH176" s="189">
        <v>0</v>
      </c>
      <c r="BI176" s="189">
        <v>0</v>
      </c>
      <c r="BJ176" s="189">
        <v>0</v>
      </c>
      <c r="BK176" s="189">
        <v>0</v>
      </c>
      <c r="BL176" s="189">
        <v>4641600</v>
      </c>
      <c r="BM176" s="189">
        <v>31306800</v>
      </c>
      <c r="BN176" s="189">
        <v>0</v>
      </c>
      <c r="BO176" s="189">
        <v>0</v>
      </c>
      <c r="BP176" s="189">
        <v>0</v>
      </c>
      <c r="BQ176" s="189">
        <v>0</v>
      </c>
      <c r="BR176" s="189">
        <v>2836056.2</v>
      </c>
      <c r="BS176" s="189">
        <v>0</v>
      </c>
      <c r="BT176" s="189">
        <v>104000</v>
      </c>
      <c r="BU176" s="189">
        <v>40000</v>
      </c>
      <c r="BV176" s="189">
        <v>104000</v>
      </c>
      <c r="BW176" s="189">
        <v>0</v>
      </c>
      <c r="BX176" s="189">
        <v>0</v>
      </c>
      <c r="BY176" s="189">
        <v>3032000</v>
      </c>
      <c r="BZ176" s="189">
        <v>4864699</v>
      </c>
      <c r="CA176" s="189">
        <v>0</v>
      </c>
      <c r="CB176" s="190">
        <f t="shared" si="85"/>
        <v>56867484.200000003</v>
      </c>
      <c r="CD176" s="185" t="s">
        <v>226</v>
      </c>
      <c r="CE176" s="192">
        <f t="shared" si="60"/>
        <v>-456000</v>
      </c>
      <c r="CF176" s="192">
        <f t="shared" si="61"/>
        <v>1477415</v>
      </c>
      <c r="CG176" s="192">
        <f t="shared" si="62"/>
        <v>0</v>
      </c>
      <c r="CH176" s="192">
        <f t="shared" si="63"/>
        <v>-433434</v>
      </c>
      <c r="CI176" s="192">
        <f t="shared" si="64"/>
        <v>0</v>
      </c>
      <c r="CJ176" s="192">
        <f t="shared" si="65"/>
        <v>0</v>
      </c>
      <c r="CK176" s="192">
        <f t="shared" si="66"/>
        <v>0</v>
      </c>
      <c r="CL176" s="192">
        <f t="shared" si="67"/>
        <v>0</v>
      </c>
      <c r="CM176" s="192">
        <f t="shared" si="68"/>
        <v>-2603200</v>
      </c>
      <c r="CN176" s="192">
        <f t="shared" si="69"/>
        <v>-12367975</v>
      </c>
      <c r="CO176" s="192">
        <f t="shared" si="70"/>
        <v>0</v>
      </c>
      <c r="CP176" s="192">
        <f t="shared" si="71"/>
        <v>0</v>
      </c>
      <c r="CQ176" s="192">
        <f t="shared" si="72"/>
        <v>0</v>
      </c>
      <c r="CR176" s="192">
        <f t="shared" si="73"/>
        <v>0</v>
      </c>
      <c r="CS176" s="192">
        <f t="shared" si="74"/>
        <v>4750355.8</v>
      </c>
      <c r="CT176" s="192">
        <f t="shared" si="75"/>
        <v>0</v>
      </c>
      <c r="CU176" s="192">
        <f t="shared" si="76"/>
        <v>-104000</v>
      </c>
      <c r="CV176" s="192">
        <f t="shared" si="77"/>
        <v>-40000</v>
      </c>
      <c r="CW176" s="192">
        <f t="shared" si="78"/>
        <v>-104000</v>
      </c>
      <c r="CX176" s="192">
        <f t="shared" si="79"/>
        <v>0</v>
      </c>
      <c r="CY176" s="192">
        <f t="shared" si="80"/>
        <v>0</v>
      </c>
      <c r="CZ176" s="192">
        <f t="shared" si="81"/>
        <v>-1800000</v>
      </c>
      <c r="DA176" s="192">
        <f t="shared" si="82"/>
        <v>2335301</v>
      </c>
      <c r="DB176" s="192">
        <f t="shared" si="83"/>
        <v>0</v>
      </c>
      <c r="DC176" s="192">
        <f t="shared" si="84"/>
        <v>-9345537.200000003</v>
      </c>
      <c r="DD176" s="192">
        <f t="shared" si="86"/>
        <v>-242204992.80000001</v>
      </c>
    </row>
    <row r="177" spans="1:108" x14ac:dyDescent="0.15">
      <c r="A177" s="24" t="s">
        <v>227</v>
      </c>
      <c r="B177" s="25"/>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25">
        <f t="shared" si="58"/>
        <v>0</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-4657661</v>
      </c>
      <c r="CG177" s="43">
        <f t="shared" si="62"/>
        <v>0</v>
      </c>
      <c r="CH177" s="43">
        <f t="shared" si="63"/>
        <v>-3709770</v>
      </c>
      <c r="CI177" s="43">
        <f t="shared" si="64"/>
        <v>0</v>
      </c>
      <c r="CJ177" s="43">
        <f t="shared" si="65"/>
        <v>0</v>
      </c>
      <c r="CK177" s="43">
        <f t="shared" si="66"/>
        <v>0</v>
      </c>
      <c r="CL177" s="43">
        <f t="shared" si="67"/>
        <v>0</v>
      </c>
      <c r="CM177" s="43">
        <f t="shared" si="68"/>
        <v>-3363200</v>
      </c>
      <c r="CN177" s="43">
        <f t="shared" si="69"/>
        <v>-28471200</v>
      </c>
      <c r="CO177" s="43">
        <f t="shared" si="70"/>
        <v>0</v>
      </c>
      <c r="CP177" s="43">
        <f t="shared" si="71"/>
        <v>0</v>
      </c>
      <c r="CQ177" s="43">
        <f t="shared" si="72"/>
        <v>0</v>
      </c>
      <c r="CR177" s="43">
        <f t="shared" si="73"/>
        <v>0</v>
      </c>
      <c r="CS177" s="43">
        <f t="shared" si="74"/>
        <v>-2670379.2000000002</v>
      </c>
      <c r="CT177" s="43">
        <f t="shared" si="75"/>
        <v>0</v>
      </c>
      <c r="CU177" s="43">
        <f t="shared" si="76"/>
        <v>-80000</v>
      </c>
      <c r="CV177" s="43">
        <f t="shared" si="77"/>
        <v>-8000</v>
      </c>
      <c r="CW177" s="43">
        <f t="shared" si="78"/>
        <v>-120000</v>
      </c>
      <c r="CX177" s="43">
        <f t="shared" si="79"/>
        <v>0</v>
      </c>
      <c r="CY177" s="43">
        <f t="shared" si="80"/>
        <v>0</v>
      </c>
      <c r="CZ177" s="43">
        <f t="shared" si="81"/>
        <v>-3376000</v>
      </c>
      <c r="DA177" s="43">
        <f t="shared" si="82"/>
        <v>-4426600</v>
      </c>
      <c r="DB177" s="43">
        <f t="shared" si="83"/>
        <v>0</v>
      </c>
      <c r="DC177" s="43">
        <f t="shared" si="84"/>
        <v>-51254810.200000003</v>
      </c>
      <c r="DD177" s="43">
        <f t="shared" si="86"/>
        <v>-293459803</v>
      </c>
    </row>
    <row r="178" spans="1:108" x14ac:dyDescent="0.15">
      <c r="A178" s="24" t="s">
        <v>228</v>
      </c>
      <c r="B178" s="25"/>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25">
        <f t="shared" si="58"/>
        <v>0</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-4163509</v>
      </c>
      <c r="CG178" s="43">
        <f t="shared" si="62"/>
        <v>0</v>
      </c>
      <c r="CH178" s="43">
        <f t="shared" si="63"/>
        <v>-2516520</v>
      </c>
      <c r="CI178" s="43">
        <f t="shared" si="64"/>
        <v>0</v>
      </c>
      <c r="CJ178" s="43">
        <f t="shared" si="65"/>
        <v>0</v>
      </c>
      <c r="CK178" s="43">
        <f t="shared" si="66"/>
        <v>0</v>
      </c>
      <c r="CL178" s="43">
        <f t="shared" si="67"/>
        <v>0</v>
      </c>
      <c r="CM178" s="43">
        <f t="shared" si="68"/>
        <v>-2896000</v>
      </c>
      <c r="CN178" s="43">
        <f t="shared" si="69"/>
        <v>-26848000</v>
      </c>
      <c r="CO178" s="43">
        <f t="shared" si="70"/>
        <v>0</v>
      </c>
      <c r="CP178" s="43">
        <f t="shared" si="71"/>
        <v>0</v>
      </c>
      <c r="CQ178" s="43">
        <f t="shared" si="72"/>
        <v>0</v>
      </c>
      <c r="CR178" s="43">
        <f t="shared" si="73"/>
        <v>0</v>
      </c>
      <c r="CS178" s="43">
        <f t="shared" si="74"/>
        <v>-3671444.4</v>
      </c>
      <c r="CT178" s="43">
        <f t="shared" si="75"/>
        <v>0</v>
      </c>
      <c r="CU178" s="43">
        <f t="shared" si="76"/>
        <v>-88000</v>
      </c>
      <c r="CV178" s="43">
        <f t="shared" si="77"/>
        <v>-88000</v>
      </c>
      <c r="CW178" s="43">
        <f t="shared" si="78"/>
        <v>-256000</v>
      </c>
      <c r="CX178" s="43">
        <f t="shared" si="79"/>
        <v>0</v>
      </c>
      <c r="CY178" s="43">
        <f t="shared" si="80"/>
        <v>0</v>
      </c>
      <c r="CZ178" s="43">
        <f t="shared" si="81"/>
        <v>-2968000</v>
      </c>
      <c r="DA178" s="43">
        <f t="shared" si="82"/>
        <v>-4295803</v>
      </c>
      <c r="DB178" s="43">
        <f t="shared" si="83"/>
        <v>0</v>
      </c>
      <c r="DC178" s="43">
        <f t="shared" si="84"/>
        <v>-48119276.399999999</v>
      </c>
      <c r="DD178" s="43">
        <f t="shared" si="86"/>
        <v>-341579079.39999998</v>
      </c>
    </row>
    <row r="179" spans="1:108" x14ac:dyDescent="0.15">
      <c r="A179" s="24" t="s">
        <v>229</v>
      </c>
      <c r="B179" s="25"/>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25">
        <f t="shared" si="58"/>
        <v>0</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-5420357</v>
      </c>
      <c r="CG179" s="43">
        <f t="shared" si="62"/>
        <v>0</v>
      </c>
      <c r="CH179" s="43">
        <f t="shared" si="63"/>
        <v>-3675714</v>
      </c>
      <c r="CI179" s="43">
        <f t="shared" si="64"/>
        <v>0</v>
      </c>
      <c r="CJ179" s="43">
        <f t="shared" si="65"/>
        <v>0</v>
      </c>
      <c r="CK179" s="43">
        <f t="shared" si="66"/>
        <v>0</v>
      </c>
      <c r="CL179" s="43">
        <f t="shared" si="67"/>
        <v>-7284.6</v>
      </c>
      <c r="CM179" s="43">
        <f t="shared" si="68"/>
        <v>-2504000</v>
      </c>
      <c r="CN179" s="43">
        <f t="shared" si="69"/>
        <v>-26460000</v>
      </c>
      <c r="CO179" s="43">
        <f t="shared" si="70"/>
        <v>0</v>
      </c>
      <c r="CP179" s="43">
        <f t="shared" si="71"/>
        <v>0</v>
      </c>
      <c r="CQ179" s="43">
        <f t="shared" si="72"/>
        <v>0</v>
      </c>
      <c r="CR179" s="43">
        <f t="shared" si="73"/>
        <v>0</v>
      </c>
      <c r="CS179" s="43">
        <f t="shared" si="74"/>
        <v>-4463703</v>
      </c>
      <c r="CT179" s="43">
        <f t="shared" si="75"/>
        <v>0</v>
      </c>
      <c r="CU179" s="43">
        <f t="shared" si="76"/>
        <v>-144000</v>
      </c>
      <c r="CV179" s="43">
        <f t="shared" si="77"/>
        <v>-232000</v>
      </c>
      <c r="CW179" s="43">
        <f t="shared" si="78"/>
        <v>-232000</v>
      </c>
      <c r="CX179" s="43">
        <f t="shared" si="79"/>
        <v>0</v>
      </c>
      <c r="CY179" s="43">
        <f t="shared" si="80"/>
        <v>0</v>
      </c>
      <c r="CZ179" s="43">
        <f t="shared" si="81"/>
        <v>-3240000</v>
      </c>
      <c r="DA179" s="43">
        <f t="shared" si="82"/>
        <v>-4128344</v>
      </c>
      <c r="DB179" s="43">
        <f t="shared" si="83"/>
        <v>0</v>
      </c>
      <c r="DC179" s="43">
        <f t="shared" si="84"/>
        <v>-50779402.600000001</v>
      </c>
      <c r="DD179" s="43">
        <f t="shared" si="86"/>
        <v>-392358482</v>
      </c>
    </row>
    <row r="180" spans="1:108" x14ac:dyDescent="0.15">
      <c r="A180" s="24" t="s">
        <v>230</v>
      </c>
      <c r="B180" s="25"/>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25">
        <f t="shared" si="58"/>
        <v>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-4669719</v>
      </c>
      <c r="CG180" s="29">
        <f t="shared" si="62"/>
        <v>0</v>
      </c>
      <c r="CH180" s="29">
        <f t="shared" si="63"/>
        <v>-4648755</v>
      </c>
      <c r="CI180" s="29">
        <f t="shared" si="64"/>
        <v>0</v>
      </c>
      <c r="CJ180" s="29">
        <f t="shared" si="65"/>
        <v>-367</v>
      </c>
      <c r="CK180" s="29">
        <f t="shared" si="66"/>
        <v>0</v>
      </c>
      <c r="CL180" s="29">
        <f t="shared" si="67"/>
        <v>-2115.6</v>
      </c>
      <c r="CM180" s="29">
        <f t="shared" si="68"/>
        <v>-2624000</v>
      </c>
      <c r="CN180" s="29">
        <f t="shared" si="69"/>
        <v>-27112000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-328000</v>
      </c>
      <c r="CX180" s="29">
        <f t="shared" si="79"/>
        <v>0</v>
      </c>
      <c r="CY180" s="29">
        <f t="shared" si="80"/>
        <v>0</v>
      </c>
      <c r="CZ180" s="29">
        <f t="shared" si="81"/>
        <v>-3448000</v>
      </c>
      <c r="DA180" s="29">
        <f t="shared" si="82"/>
        <v>-5458790</v>
      </c>
      <c r="DB180" s="29">
        <f t="shared" si="83"/>
        <v>0</v>
      </c>
      <c r="DC180" s="29">
        <f t="shared" si="84"/>
        <v>-52691969.200000003</v>
      </c>
      <c r="DD180" s="29">
        <f t="shared" si="86"/>
        <v>-445050451.19999999</v>
      </c>
    </row>
    <row r="181" spans="1:108" x14ac:dyDescent="0.15">
      <c r="A181" s="24" t="s">
        <v>231</v>
      </c>
      <c r="B181" s="25"/>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25">
        <f t="shared" si="58"/>
        <v>0</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-4856513</v>
      </c>
      <c r="CG181" s="29">
        <f t="shared" si="62"/>
        <v>0</v>
      </c>
      <c r="CH181" s="29">
        <f t="shared" si="63"/>
        <v>-5487301</v>
      </c>
      <c r="CI181" s="29">
        <f t="shared" si="64"/>
        <v>0</v>
      </c>
      <c r="CJ181" s="29">
        <f t="shared" si="65"/>
        <v>0</v>
      </c>
      <c r="CK181" s="29">
        <f t="shared" si="66"/>
        <v>0</v>
      </c>
      <c r="CL181" s="29">
        <f t="shared" si="67"/>
        <v>-2550.6</v>
      </c>
      <c r="CM181" s="29">
        <f t="shared" si="68"/>
        <v>-2040000</v>
      </c>
      <c r="CN181" s="29">
        <f t="shared" si="69"/>
        <v>-27075200</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-336000</v>
      </c>
      <c r="CX181" s="29">
        <f t="shared" si="79"/>
        <v>0</v>
      </c>
      <c r="CY181" s="29">
        <f t="shared" si="80"/>
        <v>0</v>
      </c>
      <c r="CZ181" s="29">
        <f t="shared" si="81"/>
        <v>-3496000</v>
      </c>
      <c r="DA181" s="29">
        <f t="shared" si="82"/>
        <v>-5252416</v>
      </c>
      <c r="DB181" s="29">
        <f t="shared" si="83"/>
        <v>0</v>
      </c>
      <c r="DC181" s="29">
        <f t="shared" si="84"/>
        <v>-52346273.200000003</v>
      </c>
      <c r="DD181" s="29">
        <f t="shared" si="86"/>
        <v>-497396724.39999998</v>
      </c>
    </row>
    <row r="182" spans="1:108" x14ac:dyDescent="0.15">
      <c r="A182" s="24" t="s">
        <v>232</v>
      </c>
      <c r="B182" s="25"/>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25">
        <f t="shared" si="58"/>
        <v>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-2960840</v>
      </c>
      <c r="CG182" s="43">
        <f t="shared" si="62"/>
        <v>0</v>
      </c>
      <c r="CH182" s="43">
        <f t="shared" si="63"/>
        <v>-3759065</v>
      </c>
      <c r="CI182" s="29">
        <f t="shared" si="64"/>
        <v>0</v>
      </c>
      <c r="CJ182" s="43">
        <f t="shared" si="65"/>
        <v>-1628.8</v>
      </c>
      <c r="CK182" s="43">
        <f t="shared" si="66"/>
        <v>0</v>
      </c>
      <c r="CL182" s="43">
        <f t="shared" si="67"/>
        <v>0</v>
      </c>
      <c r="CM182" s="43">
        <f t="shared" si="68"/>
        <v>-2088000</v>
      </c>
      <c r="CN182" s="43">
        <f t="shared" si="69"/>
        <v>-24961800</v>
      </c>
      <c r="CO182" s="43">
        <f t="shared" si="70"/>
        <v>0</v>
      </c>
      <c r="CP182" s="43">
        <f t="shared" si="71"/>
        <v>0</v>
      </c>
      <c r="CQ182" s="43">
        <f t="shared" si="72"/>
        <v>-40000</v>
      </c>
      <c r="CR182" s="43">
        <f t="shared" si="73"/>
        <v>0</v>
      </c>
      <c r="CS182" s="43">
        <f t="shared" si="74"/>
        <v>-2198162.4</v>
      </c>
      <c r="CT182" s="43">
        <f t="shared" si="75"/>
        <v>0</v>
      </c>
      <c r="CU182" s="43">
        <f t="shared" si="76"/>
        <v>-192000</v>
      </c>
      <c r="CV182" s="43">
        <f t="shared" si="77"/>
        <v>-256000</v>
      </c>
      <c r="CW182" s="43">
        <f t="shared" si="78"/>
        <v>-408000</v>
      </c>
      <c r="CX182" s="43">
        <f t="shared" si="79"/>
        <v>0</v>
      </c>
      <c r="CY182" s="43">
        <f t="shared" si="80"/>
        <v>0</v>
      </c>
      <c r="CZ182" s="43">
        <f t="shared" si="81"/>
        <v>-3448000</v>
      </c>
      <c r="DA182" s="43">
        <f t="shared" si="82"/>
        <v>-4257949</v>
      </c>
      <c r="DB182" s="43">
        <f t="shared" si="83"/>
        <v>0</v>
      </c>
      <c r="DC182" s="43">
        <f t="shared" si="84"/>
        <v>-45083445.199999996</v>
      </c>
      <c r="DD182" s="43">
        <f t="shared" si="86"/>
        <v>-542480169.60000002</v>
      </c>
    </row>
    <row r="183" spans="1:108" x14ac:dyDescent="0.15">
      <c r="A183" s="24" t="s">
        <v>233</v>
      </c>
      <c r="B183" s="25"/>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25">
        <f t="shared" si="58"/>
        <v>0</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-3546131</v>
      </c>
      <c r="CG183" s="43">
        <f t="shared" si="62"/>
        <v>0</v>
      </c>
      <c r="CH183" s="43">
        <f t="shared" si="63"/>
        <v>-5002982</v>
      </c>
      <c r="CI183" s="43">
        <f t="shared" si="64"/>
        <v>0</v>
      </c>
      <c r="CJ183" s="43">
        <f t="shared" si="65"/>
        <v>0</v>
      </c>
      <c r="CK183" s="43">
        <f t="shared" si="66"/>
        <v>0</v>
      </c>
      <c r="CL183" s="43">
        <f t="shared" si="67"/>
        <v>-7389.4</v>
      </c>
      <c r="CM183" s="43">
        <f t="shared" si="68"/>
        <v>-1608000</v>
      </c>
      <c r="CN183" s="43">
        <f t="shared" si="69"/>
        <v>-22696000</v>
      </c>
      <c r="CO183" s="43">
        <f t="shared" si="70"/>
        <v>0</v>
      </c>
      <c r="CP183" s="43">
        <f t="shared" si="71"/>
        <v>0</v>
      </c>
      <c r="CQ183" s="43">
        <f t="shared" si="72"/>
        <v>-152000</v>
      </c>
      <c r="CR183" s="43">
        <f t="shared" si="73"/>
        <v>0</v>
      </c>
      <c r="CS183" s="43">
        <f t="shared" si="74"/>
        <v>-3229231</v>
      </c>
      <c r="CT183" s="43">
        <f t="shared" si="75"/>
        <v>0</v>
      </c>
      <c r="CU183" s="43">
        <f t="shared" si="76"/>
        <v>-152000</v>
      </c>
      <c r="CV183" s="43">
        <f t="shared" si="77"/>
        <v>-248000</v>
      </c>
      <c r="CW183" s="43">
        <f t="shared" si="78"/>
        <v>-440000</v>
      </c>
      <c r="CX183" s="43">
        <f t="shared" si="79"/>
        <v>0</v>
      </c>
      <c r="CY183" s="43">
        <f t="shared" si="80"/>
        <v>0</v>
      </c>
      <c r="CZ183" s="43">
        <f t="shared" si="81"/>
        <v>-3212000</v>
      </c>
      <c r="DA183" s="43">
        <f t="shared" si="82"/>
        <v>-3781727</v>
      </c>
      <c r="DB183" s="43">
        <f t="shared" si="83"/>
        <v>0</v>
      </c>
      <c r="DC183" s="43">
        <f t="shared" si="84"/>
        <v>-44483460.399999999</v>
      </c>
      <c r="DD183" s="43">
        <f t="shared" si="86"/>
        <v>-586963630</v>
      </c>
    </row>
    <row r="184" spans="1:108" x14ac:dyDescent="0.15">
      <c r="A184" s="24" t="s">
        <v>234</v>
      </c>
      <c r="B184" s="25"/>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25">
        <f t="shared" si="58"/>
        <v>0</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-3372937</v>
      </c>
      <c r="CG184" s="43">
        <f t="shared" si="62"/>
        <v>0</v>
      </c>
      <c r="CH184" s="43">
        <f t="shared" si="63"/>
        <v>-3652454</v>
      </c>
      <c r="CI184" s="43">
        <f t="shared" si="64"/>
        <v>0</v>
      </c>
      <c r="CJ184" s="43">
        <f t="shared" si="65"/>
        <v>0</v>
      </c>
      <c r="CK184" s="43">
        <f t="shared" si="66"/>
        <v>0</v>
      </c>
      <c r="CL184" s="43">
        <f t="shared" si="67"/>
        <v>-1284</v>
      </c>
      <c r="CM184" s="43">
        <f t="shared" si="68"/>
        <v>-952000</v>
      </c>
      <c r="CN184" s="43">
        <f t="shared" si="69"/>
        <v>-19840000</v>
      </c>
      <c r="CO184" s="43">
        <f t="shared" si="70"/>
        <v>0</v>
      </c>
      <c r="CP184" s="43">
        <f t="shared" si="71"/>
        <v>0</v>
      </c>
      <c r="CQ184" s="43">
        <f t="shared" si="72"/>
        <v>-272000</v>
      </c>
      <c r="CR184" s="43">
        <f t="shared" si="73"/>
        <v>0</v>
      </c>
      <c r="CS184" s="43">
        <f t="shared" si="74"/>
        <v>-1845106.8</v>
      </c>
      <c r="CT184" s="43">
        <f t="shared" si="75"/>
        <v>0</v>
      </c>
      <c r="CU184" s="43">
        <f t="shared" si="76"/>
        <v>-112000</v>
      </c>
      <c r="CV184" s="43">
        <f t="shared" si="77"/>
        <v>-368000</v>
      </c>
      <c r="CW184" s="43">
        <f t="shared" si="78"/>
        <v>-400000</v>
      </c>
      <c r="CX184" s="43">
        <f t="shared" si="79"/>
        <v>0</v>
      </c>
      <c r="CY184" s="43">
        <f t="shared" si="80"/>
        <v>0</v>
      </c>
      <c r="CZ184" s="43">
        <f t="shared" si="81"/>
        <v>-3064000</v>
      </c>
      <c r="DA184" s="43">
        <f t="shared" si="82"/>
        <v>-3106384</v>
      </c>
      <c r="DB184" s="43">
        <f t="shared" si="83"/>
        <v>0</v>
      </c>
      <c r="DC184" s="43">
        <f t="shared" si="84"/>
        <v>-37250165.799999997</v>
      </c>
      <c r="DD184" s="43">
        <f t="shared" si="86"/>
        <v>-624213795.79999995</v>
      </c>
    </row>
    <row r="185" spans="1:108" x14ac:dyDescent="0.15">
      <c r="A185" s="24" t="s">
        <v>235</v>
      </c>
      <c r="B185" s="25"/>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25">
        <f t="shared" si="58"/>
        <v>0</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-2868592</v>
      </c>
      <c r="CG185" s="29">
        <f t="shared" si="62"/>
        <v>0</v>
      </c>
      <c r="CH185" s="29">
        <f t="shared" si="63"/>
        <v>-3330137</v>
      </c>
      <c r="CI185" s="29">
        <f t="shared" si="64"/>
        <v>0</v>
      </c>
      <c r="CJ185" s="29">
        <f t="shared" si="65"/>
        <v>0</v>
      </c>
      <c r="CK185" s="29">
        <f t="shared" si="66"/>
        <v>0</v>
      </c>
      <c r="CL185" s="29">
        <f t="shared" si="67"/>
        <v>-2137</v>
      </c>
      <c r="CM185" s="29">
        <f t="shared" si="68"/>
        <v>-808000</v>
      </c>
      <c r="CN185" s="29">
        <f t="shared" si="69"/>
        <v>-16855200</v>
      </c>
      <c r="CO185" s="29">
        <f t="shared" si="70"/>
        <v>0</v>
      </c>
      <c r="CP185" s="29">
        <f t="shared" si="71"/>
        <v>0</v>
      </c>
      <c r="CQ185" s="29">
        <f t="shared" si="72"/>
        <v>-248000</v>
      </c>
      <c r="CR185" s="29">
        <f t="shared" si="73"/>
        <v>0</v>
      </c>
      <c r="CS185" s="29">
        <f t="shared" si="74"/>
        <v>-3030495.2</v>
      </c>
      <c r="CT185" s="29">
        <f t="shared" si="75"/>
        <v>0</v>
      </c>
      <c r="CU185" s="29">
        <f t="shared" si="76"/>
        <v>-88000</v>
      </c>
      <c r="CV185" s="29">
        <f t="shared" si="77"/>
        <v>-496000</v>
      </c>
      <c r="CW185" s="29">
        <f t="shared" si="78"/>
        <v>-224000</v>
      </c>
      <c r="CX185" s="29">
        <f t="shared" si="79"/>
        <v>0</v>
      </c>
      <c r="CY185" s="29">
        <f t="shared" si="80"/>
        <v>0</v>
      </c>
      <c r="CZ185" s="29">
        <f t="shared" si="81"/>
        <v>-2632000</v>
      </c>
      <c r="DA185" s="29">
        <f t="shared" si="82"/>
        <v>-2794393</v>
      </c>
      <c r="DB185" s="29">
        <f t="shared" si="83"/>
        <v>0</v>
      </c>
      <c r="DC185" s="29">
        <f t="shared" si="84"/>
        <v>-33600954.200000003</v>
      </c>
      <c r="DD185" s="29">
        <f t="shared" si="86"/>
        <v>-657814750</v>
      </c>
    </row>
    <row r="186" spans="1:108" x14ac:dyDescent="0.15">
      <c r="A186" s="24" t="s">
        <v>236</v>
      </c>
      <c r="B186" s="25"/>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25">
        <f t="shared" si="58"/>
        <v>0</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-1119341</v>
      </c>
      <c r="CG186" s="43">
        <f t="shared" si="62"/>
        <v>0</v>
      </c>
      <c r="CH186" s="43">
        <f t="shared" si="63"/>
        <v>-1048503</v>
      </c>
      <c r="CI186" s="43">
        <f t="shared" si="64"/>
        <v>0</v>
      </c>
      <c r="CJ186" s="43">
        <f t="shared" si="65"/>
        <v>0</v>
      </c>
      <c r="CK186" s="43">
        <f t="shared" si="66"/>
        <v>0</v>
      </c>
      <c r="CL186" s="43">
        <f t="shared" si="67"/>
        <v>-187.4</v>
      </c>
      <c r="CM186" s="43">
        <f t="shared" si="68"/>
        <v>-584000</v>
      </c>
      <c r="CN186" s="43">
        <f t="shared" si="69"/>
        <v>-12364800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-192000</v>
      </c>
      <c r="CX186" s="43">
        <f t="shared" si="79"/>
        <v>0</v>
      </c>
      <c r="CY186" s="43">
        <f t="shared" si="80"/>
        <v>0</v>
      </c>
      <c r="CZ186" s="43">
        <f t="shared" si="81"/>
        <v>-1768000</v>
      </c>
      <c r="DA186" s="43">
        <f t="shared" si="82"/>
        <v>-1970078</v>
      </c>
      <c r="DB186" s="43">
        <f t="shared" si="83"/>
        <v>0</v>
      </c>
      <c r="DC186" s="43">
        <f t="shared" si="84"/>
        <v>-19762171.200000003</v>
      </c>
      <c r="DD186" s="43">
        <f t="shared" si="86"/>
        <v>-677576921.20000005</v>
      </c>
    </row>
    <row r="187" spans="1:108" x14ac:dyDescent="0.15">
      <c r="A187" s="24" t="s">
        <v>237</v>
      </c>
      <c r="B187" s="25"/>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25">
        <f t="shared" si="58"/>
        <v>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-2318273</v>
      </c>
      <c r="CG187" s="43">
        <f t="shared" si="62"/>
        <v>0</v>
      </c>
      <c r="CH187" s="43">
        <f t="shared" si="63"/>
        <v>-5083700</v>
      </c>
      <c r="CI187" s="43">
        <f t="shared" si="64"/>
        <v>0</v>
      </c>
      <c r="CJ187" s="43">
        <f t="shared" si="65"/>
        <v>-521.4</v>
      </c>
      <c r="CK187" s="43">
        <f t="shared" si="66"/>
        <v>0</v>
      </c>
      <c r="CL187" s="43">
        <f t="shared" si="67"/>
        <v>0</v>
      </c>
      <c r="CM187" s="43">
        <f t="shared" si="68"/>
        <v>-968000</v>
      </c>
      <c r="CN187" s="43">
        <f t="shared" si="69"/>
        <v>-13180800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-640000</v>
      </c>
      <c r="CX187" s="43">
        <f t="shared" si="79"/>
        <v>0</v>
      </c>
      <c r="CY187" s="43">
        <f t="shared" si="80"/>
        <v>0</v>
      </c>
      <c r="CZ187" s="43">
        <f t="shared" si="81"/>
        <v>-2836000</v>
      </c>
      <c r="DA187" s="43">
        <f t="shared" si="82"/>
        <v>-2630845</v>
      </c>
      <c r="DB187" s="43">
        <f t="shared" si="83"/>
        <v>0</v>
      </c>
      <c r="DC187" s="43">
        <f t="shared" si="84"/>
        <v>-31868880.399999999</v>
      </c>
      <c r="DD187" s="43">
        <f t="shared" si="86"/>
        <v>-709445801.60000002</v>
      </c>
    </row>
    <row r="188" spans="1:108" x14ac:dyDescent="0.15">
      <c r="A188" s="24" t="s">
        <v>238</v>
      </c>
      <c r="B188" s="25"/>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25">
        <f t="shared" si="58"/>
        <v>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-824000</v>
      </c>
      <c r="CN188" s="29">
        <f t="shared" si="69"/>
        <v>-15099200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-912000</v>
      </c>
      <c r="CX188" s="29">
        <f t="shared" si="79"/>
        <v>0</v>
      </c>
      <c r="CY188" s="29">
        <f t="shared" si="80"/>
        <v>0</v>
      </c>
      <c r="CZ188" s="29">
        <f t="shared" si="81"/>
        <v>-3216000</v>
      </c>
      <c r="DA188" s="29">
        <f t="shared" si="82"/>
        <v>-3147845</v>
      </c>
      <c r="DB188" s="29">
        <f t="shared" si="83"/>
        <v>0</v>
      </c>
      <c r="DC188" s="29">
        <f t="shared" si="84"/>
        <v>-35592575.799999997</v>
      </c>
      <c r="DD188" s="29">
        <f t="shared" si="86"/>
        <v>-745038377.39999998</v>
      </c>
    </row>
    <row r="189" spans="1:108" x14ac:dyDescent="0.15">
      <c r="A189" s="24" t="s">
        <v>239</v>
      </c>
      <c r="B189" s="25"/>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25">
        <f t="shared" si="58"/>
        <v>0</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-1545164</v>
      </c>
      <c r="CG189" s="43">
        <f t="shared" si="62"/>
        <v>0</v>
      </c>
      <c r="CH189" s="43">
        <f t="shared" si="63"/>
        <v>-3811874</v>
      </c>
      <c r="CI189" s="29">
        <f t="shared" si="64"/>
        <v>0</v>
      </c>
      <c r="CJ189" s="43">
        <f t="shared" si="65"/>
        <v>-1809</v>
      </c>
      <c r="CK189" s="43">
        <f t="shared" si="66"/>
        <v>0</v>
      </c>
      <c r="CL189" s="43">
        <f t="shared" si="67"/>
        <v>0</v>
      </c>
      <c r="CM189" s="43">
        <f t="shared" si="68"/>
        <v>-720000</v>
      </c>
      <c r="CN189" s="43">
        <f t="shared" si="69"/>
        <v>-12792800</v>
      </c>
      <c r="CO189" s="43">
        <f t="shared" si="70"/>
        <v>0</v>
      </c>
      <c r="CP189" s="43">
        <f t="shared" si="71"/>
        <v>0</v>
      </c>
      <c r="CQ189" s="43">
        <f t="shared" si="72"/>
        <v>-632000</v>
      </c>
      <c r="CR189" s="43">
        <f t="shared" si="73"/>
        <v>0</v>
      </c>
      <c r="CS189" s="43">
        <f t="shared" si="74"/>
        <v>-2203519.2000000002</v>
      </c>
      <c r="CT189" s="43">
        <f t="shared" si="75"/>
        <v>0</v>
      </c>
      <c r="CU189" s="43">
        <f t="shared" si="76"/>
        <v>-112000</v>
      </c>
      <c r="CV189" s="43">
        <f t="shared" si="77"/>
        <v>-1417600</v>
      </c>
      <c r="CW189" s="43">
        <f t="shared" si="78"/>
        <v>-864000</v>
      </c>
      <c r="CX189" s="43">
        <f t="shared" si="79"/>
        <v>0</v>
      </c>
      <c r="CY189" s="43">
        <f t="shared" si="80"/>
        <v>0</v>
      </c>
      <c r="CZ189" s="43">
        <f t="shared" si="81"/>
        <v>-2988000</v>
      </c>
      <c r="DA189" s="43">
        <f t="shared" si="82"/>
        <v>-2566265</v>
      </c>
      <c r="DB189" s="43">
        <f t="shared" si="83"/>
        <v>0</v>
      </c>
      <c r="DC189" s="43">
        <f t="shared" si="84"/>
        <v>-30015031.199999999</v>
      </c>
      <c r="DD189" s="43">
        <f t="shared" si="86"/>
        <v>-775053408.60000002</v>
      </c>
    </row>
    <row r="190" spans="1:108" x14ac:dyDescent="0.15">
      <c r="A190" s="24" t="s">
        <v>240</v>
      </c>
      <c r="B190" s="25"/>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25">
        <f t="shared" si="58"/>
        <v>0</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-2201609</v>
      </c>
      <c r="CG190" s="43">
        <f t="shared" si="62"/>
        <v>0</v>
      </c>
      <c r="CH190" s="43">
        <f t="shared" si="63"/>
        <v>-5519220</v>
      </c>
      <c r="CI190" s="43">
        <f t="shared" si="64"/>
        <v>0</v>
      </c>
      <c r="CJ190" s="43">
        <f t="shared" si="65"/>
        <v>0</v>
      </c>
      <c r="CK190" s="43">
        <f t="shared" si="66"/>
        <v>0</v>
      </c>
      <c r="CL190" s="43">
        <f t="shared" si="67"/>
        <v>-7284.6</v>
      </c>
      <c r="CM190" s="43">
        <f t="shared" si="68"/>
        <v>-736000</v>
      </c>
      <c r="CN190" s="43">
        <f t="shared" si="69"/>
        <v>-12947200</v>
      </c>
      <c r="CO190" s="43">
        <f t="shared" si="70"/>
        <v>0</v>
      </c>
      <c r="CP190" s="43">
        <f t="shared" si="71"/>
        <v>0</v>
      </c>
      <c r="CQ190" s="43">
        <f t="shared" si="72"/>
        <v>-688000</v>
      </c>
      <c r="CR190" s="43">
        <f t="shared" si="73"/>
        <v>0</v>
      </c>
      <c r="CS190" s="43">
        <f t="shared" si="74"/>
        <v>-2582583.6</v>
      </c>
      <c r="CT190" s="43">
        <f t="shared" si="75"/>
        <v>-8000</v>
      </c>
      <c r="CU190" s="43">
        <f t="shared" si="76"/>
        <v>-120000</v>
      </c>
      <c r="CV190" s="43">
        <f t="shared" si="77"/>
        <v>-1843200</v>
      </c>
      <c r="CW190" s="43">
        <f t="shared" si="78"/>
        <v>-1088400</v>
      </c>
      <c r="CX190" s="43">
        <f t="shared" si="79"/>
        <v>0</v>
      </c>
      <c r="CY190" s="43">
        <f t="shared" si="80"/>
        <v>0</v>
      </c>
      <c r="CZ190" s="43">
        <f t="shared" si="81"/>
        <v>-2820000</v>
      </c>
      <c r="DA190" s="43">
        <f t="shared" si="82"/>
        <v>-2610585</v>
      </c>
      <c r="DB190" s="43">
        <f t="shared" si="83"/>
        <v>0</v>
      </c>
      <c r="DC190" s="43">
        <f t="shared" si="84"/>
        <v>-33516082.200000003</v>
      </c>
      <c r="DD190" s="43">
        <f t="shared" si="86"/>
        <v>-808569490.80000007</v>
      </c>
    </row>
    <row r="191" spans="1:108" x14ac:dyDescent="0.15">
      <c r="A191" s="24" t="s">
        <v>241</v>
      </c>
      <c r="B191" s="25"/>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25">
        <f t="shared" si="58"/>
        <v>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-1830075</v>
      </c>
      <c r="CG191" s="43">
        <f t="shared" si="62"/>
        <v>0</v>
      </c>
      <c r="CH191" s="43">
        <f t="shared" si="63"/>
        <v>-4218397</v>
      </c>
      <c r="CI191" s="43">
        <f t="shared" si="64"/>
        <v>0</v>
      </c>
      <c r="CJ191" s="43">
        <f t="shared" si="65"/>
        <v>0</v>
      </c>
      <c r="CK191" s="43">
        <f t="shared" si="66"/>
        <v>0</v>
      </c>
      <c r="CL191" s="43">
        <f t="shared" si="67"/>
        <v>-7284.6</v>
      </c>
      <c r="CM191" s="43">
        <f t="shared" si="68"/>
        <v>-528000</v>
      </c>
      <c r="CN191" s="43">
        <f t="shared" si="69"/>
        <v>-11527200</v>
      </c>
      <c r="CO191" s="43">
        <f t="shared" si="70"/>
        <v>0</v>
      </c>
      <c r="CP191" s="43">
        <f t="shared" si="71"/>
        <v>0</v>
      </c>
      <c r="CQ191" s="43">
        <f t="shared" si="72"/>
        <v>-720000</v>
      </c>
      <c r="CR191" s="43">
        <f t="shared" si="73"/>
        <v>0</v>
      </c>
      <c r="CS191" s="43">
        <f t="shared" si="74"/>
        <v>-2141584.6</v>
      </c>
      <c r="CT191" s="43">
        <f t="shared" si="75"/>
        <v>-32000</v>
      </c>
      <c r="CU191" s="43">
        <f t="shared" si="76"/>
        <v>-112000</v>
      </c>
      <c r="CV191" s="43">
        <f t="shared" si="77"/>
        <v>-1854400</v>
      </c>
      <c r="CW191" s="43">
        <f t="shared" si="78"/>
        <v>-1726400</v>
      </c>
      <c r="CX191" s="43">
        <f t="shared" si="79"/>
        <v>0</v>
      </c>
      <c r="CY191" s="43">
        <f t="shared" si="80"/>
        <v>0</v>
      </c>
      <c r="CZ191" s="43">
        <f t="shared" si="81"/>
        <v>-2892000</v>
      </c>
      <c r="DA191" s="43">
        <f t="shared" si="82"/>
        <v>-2615700</v>
      </c>
      <c r="DB191" s="43">
        <f t="shared" si="83"/>
        <v>0</v>
      </c>
      <c r="DC191" s="43">
        <f t="shared" si="84"/>
        <v>-30421041.200000003</v>
      </c>
      <c r="DD191" s="43">
        <f t="shared" si="86"/>
        <v>-838990532.00000012</v>
      </c>
    </row>
    <row r="192" spans="1:108" x14ac:dyDescent="0.15">
      <c r="A192" s="24" t="s">
        <v>242</v>
      </c>
      <c r="B192" s="25"/>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25">
        <f t="shared" si="58"/>
        <v>0</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-2196925</v>
      </c>
      <c r="CG192" s="43">
        <f t="shared" si="62"/>
        <v>0</v>
      </c>
      <c r="CH192" s="43">
        <f t="shared" si="63"/>
        <v>-4987062</v>
      </c>
      <c r="CI192" s="43">
        <f t="shared" si="64"/>
        <v>0</v>
      </c>
      <c r="CJ192" s="43">
        <f t="shared" si="65"/>
        <v>0</v>
      </c>
      <c r="CK192" s="43">
        <f t="shared" si="66"/>
        <v>-8000</v>
      </c>
      <c r="CL192" s="43">
        <f t="shared" si="67"/>
        <v>-2193.4</v>
      </c>
      <c r="CM192" s="43">
        <f t="shared" si="68"/>
        <v>-512000</v>
      </c>
      <c r="CN192" s="43">
        <f t="shared" si="69"/>
        <v>-11276000</v>
      </c>
      <c r="CO192" s="43">
        <f t="shared" si="70"/>
        <v>0</v>
      </c>
      <c r="CP192" s="43">
        <f t="shared" si="71"/>
        <v>0</v>
      </c>
      <c r="CQ192" s="43">
        <f t="shared" si="72"/>
        <v>-832000</v>
      </c>
      <c r="CR192" s="43">
        <f t="shared" si="73"/>
        <v>0</v>
      </c>
      <c r="CS192" s="43">
        <f t="shared" si="74"/>
        <v>-2501301.7999999998</v>
      </c>
      <c r="CT192" s="43">
        <f t="shared" si="75"/>
        <v>-8000</v>
      </c>
      <c r="CU192" s="43">
        <f t="shared" si="76"/>
        <v>-64000</v>
      </c>
      <c r="CV192" s="43">
        <f t="shared" si="77"/>
        <v>-2224000</v>
      </c>
      <c r="CW192" s="43">
        <f t="shared" si="78"/>
        <v>-1624600</v>
      </c>
      <c r="CX192" s="43">
        <f t="shared" si="79"/>
        <v>0</v>
      </c>
      <c r="CY192" s="43">
        <f t="shared" si="80"/>
        <v>0</v>
      </c>
      <c r="CZ192" s="43">
        <f t="shared" si="81"/>
        <v>-2640000</v>
      </c>
      <c r="DA192" s="43">
        <f t="shared" si="82"/>
        <v>-2251547</v>
      </c>
      <c r="DB192" s="43">
        <f t="shared" si="83"/>
        <v>0</v>
      </c>
      <c r="DC192" s="43">
        <f t="shared" si="84"/>
        <v>-31375629.199999999</v>
      </c>
      <c r="DD192" s="43">
        <f t="shared" si="86"/>
        <v>-870366161.20000017</v>
      </c>
    </row>
    <row r="193" spans="1:108" x14ac:dyDescent="0.15">
      <c r="A193" s="24" t="s">
        <v>243</v>
      </c>
      <c r="B193" s="25"/>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25">
        <f t="shared" si="58"/>
        <v>0</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-1788525</v>
      </c>
      <c r="CG193" s="43">
        <f t="shared" si="62"/>
        <v>0</v>
      </c>
      <c r="CH193" s="43">
        <f t="shared" si="63"/>
        <v>-5601079</v>
      </c>
      <c r="CI193" s="43">
        <f t="shared" si="64"/>
        <v>0</v>
      </c>
      <c r="CJ193" s="43">
        <f t="shared" si="65"/>
        <v>0</v>
      </c>
      <c r="CK193" s="43">
        <f t="shared" si="66"/>
        <v>0</v>
      </c>
      <c r="CL193" s="43">
        <f t="shared" si="67"/>
        <v>-20122.8</v>
      </c>
      <c r="CM193" s="43">
        <f t="shared" si="68"/>
        <v>-432000</v>
      </c>
      <c r="CN193" s="43">
        <f t="shared" si="69"/>
        <v>-9580800</v>
      </c>
      <c r="CO193" s="43">
        <f t="shared" si="70"/>
        <v>0</v>
      </c>
      <c r="CP193" s="43">
        <f t="shared" si="71"/>
        <v>0</v>
      </c>
      <c r="CQ193" s="43">
        <f t="shared" si="72"/>
        <v>-1003200</v>
      </c>
      <c r="CR193" s="43">
        <f t="shared" si="73"/>
        <v>0</v>
      </c>
      <c r="CS193" s="43">
        <f t="shared" si="74"/>
        <v>-2841774.2</v>
      </c>
      <c r="CT193" s="43">
        <f t="shared" si="75"/>
        <v>-56000</v>
      </c>
      <c r="CU193" s="43">
        <f t="shared" si="76"/>
        <v>-40000</v>
      </c>
      <c r="CV193" s="43">
        <f t="shared" si="77"/>
        <v>-2521600</v>
      </c>
      <c r="CW193" s="43">
        <f t="shared" si="78"/>
        <v>-1688000</v>
      </c>
      <c r="CX193" s="43">
        <f t="shared" si="79"/>
        <v>0</v>
      </c>
      <c r="CY193" s="43">
        <f t="shared" si="80"/>
        <v>0</v>
      </c>
      <c r="CZ193" s="43">
        <f t="shared" si="81"/>
        <v>-2584000</v>
      </c>
      <c r="DA193" s="43">
        <f t="shared" si="82"/>
        <v>-2575700</v>
      </c>
      <c r="DB193" s="43">
        <f t="shared" si="83"/>
        <v>0</v>
      </c>
      <c r="DC193" s="43">
        <f t="shared" si="84"/>
        <v>-30916801</v>
      </c>
      <c r="DD193" s="43">
        <f t="shared" si="86"/>
        <v>-901282962.20000017</v>
      </c>
    </row>
    <row r="194" spans="1:108" x14ac:dyDescent="0.15">
      <c r="A194" s="24" t="s">
        <v>244</v>
      </c>
      <c r="B194" s="25"/>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25">
        <f t="shared" ref="Z194:Z257" si="87">SUM(B194:Y194)</f>
        <v>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-1738468</v>
      </c>
      <c r="CG194" s="29">
        <f t="shared" ref="CG194:CG257" si="91">D194-BF194</f>
        <v>0</v>
      </c>
      <c r="CH194" s="29">
        <f t="shared" ref="CH194:CH257" si="92">E194-BG194</f>
        <v>-4756223</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-376000</v>
      </c>
      <c r="CN194" s="29">
        <f t="shared" ref="CN194:CN257" si="98">K194-BM194</f>
        <v>-8200000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-3388000</v>
      </c>
      <c r="CW194" s="29">
        <f t="shared" ref="CW194:CW257" si="107">T194-BV194</f>
        <v>-1904000</v>
      </c>
      <c r="CX194" s="29">
        <f t="shared" ref="CX194:CX257" si="108">U194-BW194</f>
        <v>0</v>
      </c>
      <c r="CY194" s="29">
        <f t="shared" ref="CY194:CY257" si="109">V194-BX194</f>
        <v>0</v>
      </c>
      <c r="CZ194" s="29">
        <f t="shared" ref="CZ194:CZ257" si="110">W194-BY194</f>
        <v>-2472000</v>
      </c>
      <c r="DA194" s="29">
        <f t="shared" ref="DA194:DA257" si="111">X194-BZ194</f>
        <v>-2340590</v>
      </c>
      <c r="DB194" s="29">
        <f t="shared" ref="DB194:DB257" si="112">Y194-CA194</f>
        <v>0</v>
      </c>
      <c r="DC194" s="29">
        <f t="shared" ref="DC194:DC257" si="113">Z194-CB194</f>
        <v>-29898321.199999999</v>
      </c>
      <c r="DD194" s="29">
        <f t="shared" si="86"/>
        <v>-931181283.40000021</v>
      </c>
    </row>
    <row r="195" spans="1:108" x14ac:dyDescent="0.15">
      <c r="A195" s="24" t="s">
        <v>245</v>
      </c>
      <c r="B195" s="25"/>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25">
        <f t="shared" si="87"/>
        <v>0</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-8353600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-3590880</v>
      </c>
      <c r="CW195" s="29">
        <f t="shared" si="107"/>
        <v>-2424000</v>
      </c>
      <c r="CX195" s="29">
        <f t="shared" si="108"/>
        <v>0</v>
      </c>
      <c r="CY195" s="29">
        <f t="shared" si="109"/>
        <v>0</v>
      </c>
      <c r="CZ195" s="29">
        <f t="shared" si="110"/>
        <v>-2648000</v>
      </c>
      <c r="DA195" s="29">
        <f t="shared" si="111"/>
        <v>-2844735</v>
      </c>
      <c r="DB195" s="29">
        <f t="shared" si="112"/>
        <v>0</v>
      </c>
      <c r="DC195" s="29">
        <f t="shared" si="113"/>
        <v>-33008826.399999999</v>
      </c>
      <c r="DD195" s="29">
        <f t="shared" si="86"/>
        <v>-964190109.80000019</v>
      </c>
    </row>
    <row r="196" spans="1:108" x14ac:dyDescent="0.15">
      <c r="A196" s="24" t="s">
        <v>246</v>
      </c>
      <c r="B196" s="25"/>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25">
        <f t="shared" si="87"/>
        <v>0</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-1747564</v>
      </c>
      <c r="CG196" s="43">
        <f t="shared" si="91"/>
        <v>0</v>
      </c>
      <c r="CH196" s="43">
        <f t="shared" si="92"/>
        <v>-4664502</v>
      </c>
      <c r="CI196" s="29">
        <f t="shared" si="93"/>
        <v>0</v>
      </c>
      <c r="CJ196" s="43">
        <f t="shared" si="94"/>
        <v>-3491.4</v>
      </c>
      <c r="CK196" s="43">
        <f t="shared" si="95"/>
        <v>0</v>
      </c>
      <c r="CL196" s="43">
        <f t="shared" si="96"/>
        <v>-1185</v>
      </c>
      <c r="CM196" s="43">
        <f t="shared" si="97"/>
        <v>-288000</v>
      </c>
      <c r="CN196" s="43">
        <f t="shared" si="98"/>
        <v>-7029600</v>
      </c>
      <c r="CO196" s="43">
        <f t="shared" si="99"/>
        <v>0</v>
      </c>
      <c r="CP196" s="43">
        <f t="shared" si="100"/>
        <v>0</v>
      </c>
      <c r="CQ196" s="43">
        <f t="shared" si="101"/>
        <v>-3390400</v>
      </c>
      <c r="CR196" s="43">
        <f t="shared" si="102"/>
        <v>-40000</v>
      </c>
      <c r="CS196" s="43">
        <f t="shared" si="103"/>
        <v>-1944932.2</v>
      </c>
      <c r="CT196" s="43">
        <f t="shared" si="104"/>
        <v>-56000</v>
      </c>
      <c r="CU196" s="43">
        <f t="shared" si="105"/>
        <v>-64000</v>
      </c>
      <c r="CV196" s="43">
        <f t="shared" si="106"/>
        <v>-3739200</v>
      </c>
      <c r="CW196" s="43">
        <f t="shared" si="107"/>
        <v>-2456000</v>
      </c>
      <c r="CX196" s="43">
        <f t="shared" si="108"/>
        <v>0</v>
      </c>
      <c r="CY196" s="43">
        <f t="shared" si="109"/>
        <v>0</v>
      </c>
      <c r="CZ196" s="43">
        <f t="shared" si="110"/>
        <v>-2420000</v>
      </c>
      <c r="DA196" s="43">
        <f t="shared" si="111"/>
        <v>-2283800</v>
      </c>
      <c r="DB196" s="43">
        <f t="shared" si="112"/>
        <v>0</v>
      </c>
      <c r="DC196" s="43">
        <f t="shared" si="113"/>
        <v>-30232674.599999998</v>
      </c>
      <c r="DD196" s="43">
        <f t="shared" ref="DD196:DD259" si="115">DD195+DC196</f>
        <v>-994422784.40000021</v>
      </c>
    </row>
    <row r="197" spans="1:108" x14ac:dyDescent="0.15">
      <c r="A197" s="24" t="s">
        <v>247</v>
      </c>
      <c r="B197" s="25"/>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25">
        <f t="shared" si="87"/>
        <v>0</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-1188587</v>
      </c>
      <c r="CG197" s="43">
        <f t="shared" si="91"/>
        <v>0</v>
      </c>
      <c r="CH197" s="43">
        <f t="shared" si="92"/>
        <v>-5715579</v>
      </c>
      <c r="CI197" s="43">
        <f t="shared" si="93"/>
        <v>0</v>
      </c>
      <c r="CJ197" s="43">
        <f t="shared" si="94"/>
        <v>0</v>
      </c>
      <c r="CK197" s="43">
        <f t="shared" si="95"/>
        <v>-120000</v>
      </c>
      <c r="CL197" s="43">
        <f t="shared" si="96"/>
        <v>-1903</v>
      </c>
      <c r="CM197" s="43">
        <f t="shared" si="97"/>
        <v>-152000</v>
      </c>
      <c r="CN197" s="43">
        <f t="shared" si="98"/>
        <v>-6476000</v>
      </c>
      <c r="CO197" s="43">
        <f t="shared" si="99"/>
        <v>0</v>
      </c>
      <c r="CP197" s="43">
        <f t="shared" si="100"/>
        <v>0</v>
      </c>
      <c r="CQ197" s="43">
        <f t="shared" si="101"/>
        <v>-2972800</v>
      </c>
      <c r="CR197" s="43">
        <f t="shared" si="102"/>
        <v>-72000</v>
      </c>
      <c r="CS197" s="43">
        <f t="shared" si="103"/>
        <v>-2664349.7999999998</v>
      </c>
      <c r="CT197" s="43">
        <f t="shared" si="104"/>
        <v>-56000</v>
      </c>
      <c r="CU197" s="43">
        <f t="shared" si="105"/>
        <v>-16000</v>
      </c>
      <c r="CV197" s="43">
        <f t="shared" si="106"/>
        <v>-4536800</v>
      </c>
      <c r="CW197" s="43">
        <f t="shared" si="107"/>
        <v>-2400000</v>
      </c>
      <c r="CX197" s="43">
        <f t="shared" si="108"/>
        <v>0</v>
      </c>
      <c r="CY197" s="43">
        <f t="shared" si="109"/>
        <v>0</v>
      </c>
      <c r="CZ197" s="43">
        <f t="shared" si="110"/>
        <v>-2088000</v>
      </c>
      <c r="DA197" s="43">
        <f t="shared" si="111"/>
        <v>-3409480</v>
      </c>
      <c r="DB197" s="43">
        <f t="shared" si="112"/>
        <v>0</v>
      </c>
      <c r="DC197" s="43">
        <f t="shared" si="113"/>
        <v>-31901498.800000001</v>
      </c>
      <c r="DD197" s="43">
        <f t="shared" si="115"/>
        <v>-1026324283.2000002</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-1052176052.6000001</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-1079926474.2</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-1107240308</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-1133701247.8</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-1163114433.3999999</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-1192987608.3999999</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-1225440351.5999999</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-1254616353</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-1283579940.2</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-1312890440.2</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-1341621944.6000001</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-1374143247.2</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-1405970375.2</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-1438875736.2</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-1468136038.4000001</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-1496979495.8000002</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-1524706099.2000003</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-1557078957.8000002</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-1590092884.8000002</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-1621526484.4000001</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-1654882396.8000002</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-1683423941.2000003</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-1711812312.0000002</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-1738985869.6000001</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-1768133128.0000002</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-1799154529.8000002</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-1828117890.8000002</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-1858179694.4000001</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-1881880144.4000001</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-1905588423.8000002</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-1931734745.6000001</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-1957837186.2</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-1986377188.8</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-2011572162.8</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-2038008912.3999999</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-2060746013.5999999</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-2084932168.5999999</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-2109942316</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-2137538517.8</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-2166836371.8000002</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-2192929581</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-2222226451.5999999</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-2247483768.1999998</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-2273733167.7999997</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-2299904224.7999997</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-2324154745.5999999</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-2350582540.1999998</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-2373626905.7999997</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-2393192464.7999997</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-2411379165.5999999</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-2427897670.7999997</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-2443965055.5999999</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-2456228185.5999999</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-2472946217.7999997</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-2487375163.5999999</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-2502386289.1999998</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-2514730475.1999998</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-2527797101.1999998</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-2541116205</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-2554781748.5999999</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-2569289351.7999997</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-2580888482.1999998</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-2592647348</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-2603470653.5999999</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-2614415781.4000001</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-2625686413.8000002</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-2636372217</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-2648062986</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-2657716899</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-2665880825.8000002</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-2673449713.4000001</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-2681948091</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-2690601485.1999998</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-2698529107.1999998</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-2706619187</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-2713688741.1999998</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-2721464880</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-2727680336</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-2735264576.8000002</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-2742349139</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-2748891121.4000001</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-2755818435.2000003</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-2761647600.2000003</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-2768120580.4000001</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-2772929026.8000002</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-2779274685.6000004</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-2784327045.4000006</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-2789465526.8000007</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-2796262779.2000008</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-2802551083.000001</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-2808134536.8000011</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-2813481768.000001</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-2820165004.2000008</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-2826437715.6000009</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-2832600213.2000008</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-2840842457.8000007</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-2848289950.8000007</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-2854372300.8000007</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-2860442725.2000008</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-2867229052.6000009</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-2875608700.000001</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-2884229759.000001</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-2892088863.8000011</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-2899256796.6000013</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-2905834944.6000013</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-2910867952.6000013</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-2918598628.0000014</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-2926130004.2000012</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-2934506255.2000012</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-2940689123.8000011</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-2946905588.6000013</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-2952421851.4000015</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-2956468872.8000016</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-2963199066.0000014</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-2969263826.0000014</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-2975641531.0000014</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-2980995543.0000014</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-2984375666.2000012</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-2985993978.0000014</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-2989591090.4000015</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-2993992506.6000013</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-2999369334.4000015</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-3003730189.2000017</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-3008114768.2000017</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-3012067337.2000017</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-3014861472.2000017</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-3017849371.8000016</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-3021556396.2000017</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-3026829780.8000016</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-3032137026.4000015</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-3035869728.0000014</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-3038170503.6000013</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-3040868411.6000013</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-3042924527.6000013</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-3045624773.2000012</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-3048393648.400001</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-3052150065.000001</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-3056750156.8000011</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-3059901607.6000013</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-3062960757.6000013</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-3065485476.0000014</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-3069060614.4000015</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-3073618002.6000013</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-3077853434.2000012</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-3082886820.2000012</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-3086268881.8000011</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-3088913769.000001</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-3091820163.000001</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-3095203288.2000008</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-3099879430.000001</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-3104857626.2000008</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-3110317027.2000008</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-3114153665.2000008</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-3117048314.4000006</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-3120813068.2000008</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-3124695051.6000009</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-3129160375.6000009</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-3133516957.000001</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-3139130065.2000008</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-3143317546.4000006</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-3147553793.0000005</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-3149619999.2000003</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-3149619999.2000003</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-3153507115.4000001</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-3159397748.5999999</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-3165105243</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-3169818765.1999998</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-3176762946.3999996</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-3178797299.3999996</v>
      </c>
    </row>
    <row r="367" spans="1:108" x14ac:dyDescent="0.15">
      <c r="A367" s="45" t="s">
        <v>417</v>
      </c>
      <c r="B367" s="46">
        <f>SUM(B2:B176)</f>
        <v>0</v>
      </c>
      <c r="C367" s="46">
        <f t="shared" ref="C367:Z367" si="175">SUM(C2:C176)</f>
        <v>76986645</v>
      </c>
      <c r="D367" s="46">
        <f t="shared" si="175"/>
        <v>1898875</v>
      </c>
      <c r="E367" s="46">
        <f t="shared" si="175"/>
        <v>37940000</v>
      </c>
      <c r="F367" s="46">
        <f t="shared" si="175"/>
        <v>0</v>
      </c>
      <c r="G367" s="46">
        <f t="shared" si="175"/>
        <v>34383068</v>
      </c>
      <c r="H367" s="46">
        <f t="shared" si="175"/>
        <v>0</v>
      </c>
      <c r="I367" s="46">
        <f t="shared" si="175"/>
        <v>1330791</v>
      </c>
      <c r="J367" s="46">
        <f t="shared" si="175"/>
        <v>638406620</v>
      </c>
      <c r="K367" s="46">
        <f t="shared" si="175"/>
        <v>190174325</v>
      </c>
      <c r="L367" s="46">
        <f t="shared" si="175"/>
        <v>243750488</v>
      </c>
      <c r="M367" s="46">
        <f t="shared" si="175"/>
        <v>48567537</v>
      </c>
      <c r="N367" s="46">
        <f t="shared" si="175"/>
        <v>0</v>
      </c>
      <c r="O367" s="46">
        <f t="shared" si="175"/>
        <v>0</v>
      </c>
      <c r="P367" s="46">
        <f t="shared" si="175"/>
        <v>1158595654</v>
      </c>
      <c r="Q367" s="46">
        <f t="shared" si="175"/>
        <v>0</v>
      </c>
      <c r="R367" s="46">
        <f t="shared" si="175"/>
        <v>0</v>
      </c>
      <c r="S367" s="46">
        <f t="shared" si="175"/>
        <v>0</v>
      </c>
      <c r="T367" s="46">
        <f t="shared" si="175"/>
        <v>0</v>
      </c>
      <c r="U367" s="46">
        <f t="shared" si="175"/>
        <v>0</v>
      </c>
      <c r="V367" s="46">
        <f t="shared" si="175"/>
        <v>1240070</v>
      </c>
      <c r="W367" s="46">
        <f t="shared" si="175"/>
        <v>10821200</v>
      </c>
      <c r="X367" s="46">
        <f t="shared" si="175"/>
        <v>167648000</v>
      </c>
      <c r="Y367" s="46">
        <f t="shared" si="175"/>
        <v>0</v>
      </c>
      <c r="Z367" s="46">
        <f t="shared" si="175"/>
        <v>2611743273</v>
      </c>
      <c r="AA367" s="46"/>
      <c r="AB367" s="46" t="s">
        <v>417</v>
      </c>
      <c r="AC367" s="46">
        <f t="shared" ref="AC367:BA367" si="176">SUM(AC2:AC176)</f>
        <v>0</v>
      </c>
      <c r="AD367" s="46">
        <f t="shared" si="176"/>
        <v>119491347</v>
      </c>
      <c r="AE367" s="46">
        <f t="shared" si="176"/>
        <v>627694</v>
      </c>
      <c r="AF367" s="46">
        <f t="shared" si="176"/>
        <v>70466900</v>
      </c>
      <c r="AG367" s="46">
        <f t="shared" si="176"/>
        <v>36</v>
      </c>
      <c r="AH367" s="46">
        <f t="shared" si="176"/>
        <v>25508268</v>
      </c>
      <c r="AI367" s="46">
        <f t="shared" si="176"/>
        <v>0</v>
      </c>
      <c r="AJ367" s="46">
        <f t="shared" si="176"/>
        <v>2176708</v>
      </c>
      <c r="AK367" s="46">
        <f t="shared" si="176"/>
        <v>869684000</v>
      </c>
      <c r="AL367" s="46">
        <f t="shared" si="176"/>
        <v>305136000</v>
      </c>
      <c r="AM367" s="46">
        <f t="shared" si="176"/>
        <v>210184839</v>
      </c>
      <c r="AN367" s="46">
        <f t="shared" si="176"/>
        <v>43078848</v>
      </c>
      <c r="AO367" s="46">
        <f t="shared" si="176"/>
        <v>0</v>
      </c>
      <c r="AP367" s="46">
        <f t="shared" si="176"/>
        <v>0</v>
      </c>
      <c r="AQ367" s="46">
        <f t="shared" si="176"/>
        <v>997584852</v>
      </c>
      <c r="AR367" s="46">
        <f t="shared" si="176"/>
        <v>0</v>
      </c>
      <c r="AS367" s="46">
        <f t="shared" si="176"/>
        <v>0</v>
      </c>
      <c r="AT367" s="46">
        <f t="shared" si="176"/>
        <v>200000</v>
      </c>
      <c r="AU367" s="46">
        <f t="shared" si="176"/>
        <v>1360000</v>
      </c>
      <c r="AV367" s="46">
        <f t="shared" si="176"/>
        <v>0</v>
      </c>
      <c r="AW367" s="46">
        <f t="shared" si="176"/>
        <v>1519767</v>
      </c>
      <c r="AX367" s="46">
        <f t="shared" si="176"/>
        <v>30960000</v>
      </c>
      <c r="AY367" s="46">
        <f t="shared" si="176"/>
        <v>164384250</v>
      </c>
      <c r="AZ367" s="46">
        <f t="shared" si="176"/>
        <v>0</v>
      </c>
      <c r="BA367" s="46">
        <f t="shared" si="176"/>
        <v>2842363509</v>
      </c>
      <c r="BC367" s="46" t="s">
        <v>417</v>
      </c>
      <c r="BD367" s="46">
        <f t="shared" ref="BD367:CB367" si="177">SUM(BD2:BD176)</f>
        <v>2640000</v>
      </c>
      <c r="BE367" s="46">
        <f t="shared" si="177"/>
        <v>94046463.400000006</v>
      </c>
      <c r="BF367" s="46">
        <f t="shared" si="177"/>
        <v>959366.59999999974</v>
      </c>
      <c r="BG367" s="46">
        <f t="shared" si="177"/>
        <v>49351484</v>
      </c>
      <c r="BH367" s="46">
        <f t="shared" si="177"/>
        <v>7.2</v>
      </c>
      <c r="BI367" s="46">
        <f t="shared" si="177"/>
        <v>16924124.800000004</v>
      </c>
      <c r="BJ367" s="46">
        <f t="shared" si="177"/>
        <v>0</v>
      </c>
      <c r="BK367" s="46">
        <f t="shared" si="177"/>
        <v>953022.59999999963</v>
      </c>
      <c r="BL367" s="46">
        <f t="shared" si="177"/>
        <v>942606040</v>
      </c>
      <c r="BM367" s="46">
        <f t="shared" si="177"/>
        <v>265355660</v>
      </c>
      <c r="BN367" s="46">
        <f t="shared" si="177"/>
        <v>162962442.79999995</v>
      </c>
      <c r="BO367" s="46">
        <f t="shared" si="177"/>
        <v>68043799.400000006</v>
      </c>
      <c r="BP367" s="46">
        <f t="shared" si="177"/>
        <v>0</v>
      </c>
      <c r="BQ367" s="46">
        <f t="shared" si="177"/>
        <v>0</v>
      </c>
      <c r="BR367" s="46">
        <f t="shared" si="177"/>
        <v>1025517746.0000001</v>
      </c>
      <c r="BS367" s="46">
        <f t="shared" si="177"/>
        <v>0</v>
      </c>
      <c r="BT367" s="46">
        <f t="shared" si="177"/>
        <v>144000</v>
      </c>
      <c r="BU367" s="46">
        <f t="shared" si="177"/>
        <v>40000</v>
      </c>
      <c r="BV367" s="46">
        <f t="shared" si="177"/>
        <v>320000</v>
      </c>
      <c r="BW367" s="46">
        <f t="shared" si="177"/>
        <v>0</v>
      </c>
      <c r="BX367" s="46">
        <f t="shared" si="177"/>
        <v>3832581.9999999995</v>
      </c>
      <c r="BY367" s="46">
        <f t="shared" si="177"/>
        <v>22496000</v>
      </c>
      <c r="BZ367" s="46">
        <f t="shared" si="177"/>
        <v>197755527</v>
      </c>
      <c r="CA367" s="46">
        <f t="shared" si="177"/>
        <v>0</v>
      </c>
      <c r="CB367" s="46">
        <f t="shared" si="177"/>
        <v>2853948265.7999997</v>
      </c>
      <c r="CD367" s="45" t="s">
        <v>417</v>
      </c>
      <c r="CE367" s="29">
        <f t="shared" si="147"/>
        <v>-2640000</v>
      </c>
      <c r="CF367" s="29">
        <f t="shared" si="148"/>
        <v>-17059818.400000006</v>
      </c>
      <c r="CG367" s="29">
        <f t="shared" si="149"/>
        <v>939508.40000000026</v>
      </c>
      <c r="CH367" s="29">
        <f t="shared" si="150"/>
        <v>-11411484</v>
      </c>
      <c r="CI367" s="29">
        <f t="shared" si="151"/>
        <v>-7.2</v>
      </c>
      <c r="CJ367" s="29">
        <f t="shared" si="152"/>
        <v>17458943.199999996</v>
      </c>
      <c r="CK367" s="29">
        <f t="shared" si="153"/>
        <v>0</v>
      </c>
      <c r="CL367" s="29">
        <f t="shared" si="154"/>
        <v>377768.40000000037</v>
      </c>
      <c r="CM367" s="29">
        <f t="shared" si="155"/>
        <v>-304199420</v>
      </c>
      <c r="CN367" s="29">
        <f t="shared" si="156"/>
        <v>-75181335</v>
      </c>
      <c r="CO367" s="29">
        <f t="shared" si="157"/>
        <v>80788045.200000048</v>
      </c>
      <c r="CP367" s="29">
        <f t="shared" si="158"/>
        <v>-19476262.400000006</v>
      </c>
      <c r="CQ367" s="29">
        <f t="shared" si="159"/>
        <v>0</v>
      </c>
      <c r="CR367" s="29">
        <f t="shared" si="160"/>
        <v>0</v>
      </c>
      <c r="CS367" s="29">
        <f t="shared" si="161"/>
        <v>133077907.99999988</v>
      </c>
      <c r="CT367" s="29">
        <f t="shared" si="162"/>
        <v>0</v>
      </c>
      <c r="CU367" s="29">
        <f t="shared" si="163"/>
        <v>-144000</v>
      </c>
      <c r="CV367" s="29">
        <f t="shared" si="164"/>
        <v>-40000</v>
      </c>
      <c r="CW367" s="29">
        <f t="shared" si="165"/>
        <v>-320000</v>
      </c>
      <c r="CX367" s="29">
        <f t="shared" si="166"/>
        <v>0</v>
      </c>
      <c r="CY367" s="29">
        <f t="shared" si="167"/>
        <v>-2592511.9999999995</v>
      </c>
      <c r="CZ367" s="29">
        <f t="shared" si="168"/>
        <v>-11674800</v>
      </c>
      <c r="DA367" s="29">
        <f t="shared" si="169"/>
        <v>-30107527</v>
      </c>
      <c r="DB367" s="29">
        <f t="shared" si="170"/>
        <v>0</v>
      </c>
      <c r="DC367" s="29">
        <f t="shared" si="171"/>
        <v>-242204992.79999971</v>
      </c>
      <c r="DD367" s="29"/>
    </row>
    <row r="369" spans="1:108" x14ac:dyDescent="0.15">
      <c r="A369" s="45" t="s">
        <v>418</v>
      </c>
      <c r="B369" s="46">
        <f>SUM(B157:B176)</f>
        <v>0</v>
      </c>
      <c r="C369" s="46">
        <f t="shared" ref="C369:Z369" si="178">SUM(C157:C176)</f>
        <v>73759385</v>
      </c>
      <c r="D369" s="46">
        <f t="shared" si="178"/>
        <v>0</v>
      </c>
      <c r="E369" s="46">
        <f t="shared" si="178"/>
        <v>37285600</v>
      </c>
      <c r="F369" s="46">
        <f t="shared" si="178"/>
        <v>0</v>
      </c>
      <c r="G369" s="46">
        <f t="shared" si="178"/>
        <v>0</v>
      </c>
      <c r="H369" s="46">
        <f t="shared" si="178"/>
        <v>0</v>
      </c>
      <c r="I369" s="46">
        <f t="shared" si="178"/>
        <v>26077</v>
      </c>
      <c r="J369" s="46">
        <f t="shared" si="178"/>
        <v>103480925</v>
      </c>
      <c r="K369" s="46">
        <f t="shared" si="178"/>
        <v>187463925</v>
      </c>
      <c r="L369" s="46">
        <f t="shared" si="178"/>
        <v>0</v>
      </c>
      <c r="M369" s="46">
        <f t="shared" si="178"/>
        <v>0</v>
      </c>
      <c r="N369" s="46">
        <f t="shared" si="178"/>
        <v>0</v>
      </c>
      <c r="O369" s="46">
        <f t="shared" si="178"/>
        <v>0</v>
      </c>
      <c r="P369" s="46">
        <f t="shared" si="178"/>
        <v>154775395</v>
      </c>
      <c r="Q369" s="46">
        <f t="shared" si="178"/>
        <v>0</v>
      </c>
      <c r="R369" s="46">
        <f t="shared" si="178"/>
        <v>0</v>
      </c>
      <c r="S369" s="46">
        <f t="shared" si="178"/>
        <v>0</v>
      </c>
      <c r="T369" s="46">
        <f t="shared" si="178"/>
        <v>0</v>
      </c>
      <c r="U369" s="46">
        <f t="shared" si="178"/>
        <v>0</v>
      </c>
      <c r="V369" s="46">
        <f t="shared" si="178"/>
        <v>0</v>
      </c>
      <c r="W369" s="46">
        <f t="shared" si="178"/>
        <v>9601200</v>
      </c>
      <c r="X369" s="46">
        <f t="shared" si="178"/>
        <v>105060000</v>
      </c>
      <c r="Y369" s="46">
        <f t="shared" si="178"/>
        <v>0</v>
      </c>
      <c r="Z369" s="46">
        <f t="shared" si="178"/>
        <v>671452507</v>
      </c>
      <c r="AA369" s="46"/>
      <c r="AB369" s="45" t="s">
        <v>418</v>
      </c>
      <c r="AC369" s="46">
        <f t="shared" ref="AC369:BA369" si="179">SUM(AC157:AC176)</f>
        <v>0</v>
      </c>
      <c r="AD369" s="46">
        <f t="shared" si="179"/>
        <v>105470600</v>
      </c>
      <c r="AE369" s="46">
        <f t="shared" si="179"/>
        <v>0</v>
      </c>
      <c r="AF369" s="46">
        <f t="shared" si="179"/>
        <v>70466900</v>
      </c>
      <c r="AG369" s="46">
        <f t="shared" si="179"/>
        <v>0</v>
      </c>
      <c r="AH369" s="46">
        <f t="shared" si="179"/>
        <v>0</v>
      </c>
      <c r="AI369" s="46">
        <f t="shared" si="179"/>
        <v>0</v>
      </c>
      <c r="AJ369" s="46">
        <f t="shared" si="179"/>
        <v>19954</v>
      </c>
      <c r="AK369" s="46">
        <f t="shared" si="179"/>
        <v>192324000</v>
      </c>
      <c r="AL369" s="46">
        <f t="shared" si="179"/>
        <v>304136000</v>
      </c>
      <c r="AM369" s="46">
        <f t="shared" si="179"/>
        <v>0</v>
      </c>
      <c r="AN369" s="46">
        <f t="shared" si="179"/>
        <v>0</v>
      </c>
      <c r="AO369" s="46">
        <f t="shared" si="179"/>
        <v>0</v>
      </c>
      <c r="AP369" s="46">
        <f t="shared" si="179"/>
        <v>0</v>
      </c>
      <c r="AQ369" s="46">
        <f t="shared" si="179"/>
        <v>139646628</v>
      </c>
      <c r="AR369" s="46">
        <f t="shared" si="179"/>
        <v>0</v>
      </c>
      <c r="AS369" s="46">
        <f t="shared" si="179"/>
        <v>0</v>
      </c>
      <c r="AT369" s="46">
        <f t="shared" si="179"/>
        <v>200000</v>
      </c>
      <c r="AU369" s="46">
        <f t="shared" si="179"/>
        <v>1360000</v>
      </c>
      <c r="AV369" s="46">
        <f t="shared" si="179"/>
        <v>0</v>
      </c>
      <c r="AW369" s="46">
        <f t="shared" si="179"/>
        <v>0</v>
      </c>
      <c r="AX369" s="46">
        <f t="shared" si="179"/>
        <v>29360000</v>
      </c>
      <c r="AY369" s="46">
        <f t="shared" si="179"/>
        <v>62695600</v>
      </c>
      <c r="AZ369" s="46">
        <f t="shared" si="179"/>
        <v>0</v>
      </c>
      <c r="BA369" s="46">
        <f t="shared" si="179"/>
        <v>905679682</v>
      </c>
      <c r="BC369" s="45" t="s">
        <v>418</v>
      </c>
      <c r="BD369" s="46">
        <f t="shared" ref="BD369:CB369" si="180">SUM(BD157:BD176)</f>
        <v>2640000</v>
      </c>
      <c r="BE369" s="46">
        <f t="shared" si="180"/>
        <v>74974035</v>
      </c>
      <c r="BF369" s="46">
        <f t="shared" si="180"/>
        <v>0</v>
      </c>
      <c r="BG369" s="46">
        <f t="shared" si="180"/>
        <v>41066032</v>
      </c>
      <c r="BH369" s="46">
        <f t="shared" si="180"/>
        <v>0</v>
      </c>
      <c r="BI369" s="46">
        <f t="shared" si="180"/>
        <v>4916.2</v>
      </c>
      <c r="BJ369" s="46">
        <f t="shared" si="180"/>
        <v>0</v>
      </c>
      <c r="BK369" s="46">
        <f t="shared" si="180"/>
        <v>21957.199999999997</v>
      </c>
      <c r="BL369" s="46">
        <f t="shared" si="180"/>
        <v>198794400</v>
      </c>
      <c r="BM369" s="46">
        <f t="shared" si="180"/>
        <v>262993340</v>
      </c>
      <c r="BN369" s="46">
        <f t="shared" si="180"/>
        <v>0</v>
      </c>
      <c r="BO369" s="46">
        <f t="shared" si="180"/>
        <v>0</v>
      </c>
      <c r="BP369" s="46">
        <f t="shared" si="180"/>
        <v>0</v>
      </c>
      <c r="BQ369" s="46">
        <f t="shared" si="180"/>
        <v>0</v>
      </c>
      <c r="BR369" s="46">
        <f t="shared" si="180"/>
        <v>124636468.19999997</v>
      </c>
      <c r="BS369" s="46">
        <f t="shared" si="180"/>
        <v>0</v>
      </c>
      <c r="BT369" s="46">
        <f t="shared" si="180"/>
        <v>144000</v>
      </c>
      <c r="BU369" s="46">
        <f t="shared" si="180"/>
        <v>40000</v>
      </c>
      <c r="BV369" s="46">
        <f t="shared" si="180"/>
        <v>320000</v>
      </c>
      <c r="BW369" s="46">
        <f t="shared" si="180"/>
        <v>0</v>
      </c>
      <c r="BX369" s="46">
        <f t="shared" si="180"/>
        <v>0</v>
      </c>
      <c r="BY369" s="46">
        <f t="shared" si="180"/>
        <v>21888000</v>
      </c>
      <c r="BZ369" s="46">
        <f t="shared" si="180"/>
        <v>96979474.400000006</v>
      </c>
      <c r="CA369" s="46">
        <f t="shared" si="180"/>
        <v>0</v>
      </c>
      <c r="CB369" s="46">
        <f t="shared" si="180"/>
        <v>824502623</v>
      </c>
      <c r="CD369" s="45" t="s">
        <v>418</v>
      </c>
      <c r="CE369" s="29">
        <f t="shared" ref="CE369:DC369" si="181">B369-BD369</f>
        <v>-2640000</v>
      </c>
      <c r="CF369" s="29">
        <f t="shared" si="181"/>
        <v>-1214650</v>
      </c>
      <c r="CG369" s="29">
        <f t="shared" si="181"/>
        <v>0</v>
      </c>
      <c r="CH369" s="29">
        <f t="shared" si="181"/>
        <v>-3780432</v>
      </c>
      <c r="CI369" s="29">
        <f t="shared" si="181"/>
        <v>0</v>
      </c>
      <c r="CJ369" s="29">
        <f t="shared" si="181"/>
        <v>-4916.2</v>
      </c>
      <c r="CK369" s="29">
        <f t="shared" si="181"/>
        <v>0</v>
      </c>
      <c r="CL369" s="29">
        <f t="shared" si="181"/>
        <v>4119.8000000000029</v>
      </c>
      <c r="CM369" s="29">
        <f t="shared" si="181"/>
        <v>-95313475</v>
      </c>
      <c r="CN369" s="29">
        <f t="shared" si="181"/>
        <v>-75529415</v>
      </c>
      <c r="CO369" s="29">
        <f t="shared" si="181"/>
        <v>0</v>
      </c>
      <c r="CP369" s="29">
        <f t="shared" si="181"/>
        <v>0</v>
      </c>
      <c r="CQ369" s="29">
        <f t="shared" si="181"/>
        <v>0</v>
      </c>
      <c r="CR369" s="29">
        <f t="shared" si="181"/>
        <v>0</v>
      </c>
      <c r="CS369" s="29">
        <f t="shared" si="181"/>
        <v>30138926.800000027</v>
      </c>
      <c r="CT369" s="29">
        <f t="shared" si="181"/>
        <v>0</v>
      </c>
      <c r="CU369" s="29">
        <f t="shared" si="181"/>
        <v>-144000</v>
      </c>
      <c r="CV369" s="29">
        <f t="shared" si="181"/>
        <v>-40000</v>
      </c>
      <c r="CW369" s="29">
        <f t="shared" si="181"/>
        <v>-320000</v>
      </c>
      <c r="CX369" s="29">
        <f t="shared" si="181"/>
        <v>0</v>
      </c>
      <c r="CY369" s="29">
        <f t="shared" si="181"/>
        <v>0</v>
      </c>
      <c r="CZ369" s="29">
        <f t="shared" si="181"/>
        <v>-12286800</v>
      </c>
      <c r="DA369" s="29">
        <f t="shared" si="181"/>
        <v>8080525.599999994</v>
      </c>
      <c r="DB369" s="29">
        <f t="shared" si="181"/>
        <v>0</v>
      </c>
      <c r="DC369" s="29">
        <f t="shared" si="181"/>
        <v>-153050116</v>
      </c>
      <c r="DD369" s="29"/>
    </row>
    <row r="371" spans="1:108" x14ac:dyDescent="0.15">
      <c r="A371" s="45" t="s">
        <v>419</v>
      </c>
      <c r="B371" s="46">
        <f>SUM(B170:B176)</f>
        <v>0</v>
      </c>
      <c r="C371" s="46">
        <f t="shared" ref="C371:Z371" si="182">SUM(C170:C176)</f>
        <v>38264630</v>
      </c>
      <c r="D371" s="46">
        <f t="shared" si="182"/>
        <v>0</v>
      </c>
      <c r="E371" s="46">
        <f t="shared" si="182"/>
        <v>22317500</v>
      </c>
      <c r="F371" s="46">
        <f t="shared" si="182"/>
        <v>0</v>
      </c>
      <c r="G371" s="46">
        <f t="shared" si="182"/>
        <v>0</v>
      </c>
      <c r="H371" s="46">
        <f t="shared" si="182"/>
        <v>0</v>
      </c>
      <c r="I371" s="46">
        <f t="shared" si="182"/>
        <v>8323</v>
      </c>
      <c r="J371" s="46">
        <f t="shared" si="182"/>
        <v>17942400</v>
      </c>
      <c r="K371" s="46">
        <f t="shared" si="182"/>
        <v>98869775</v>
      </c>
      <c r="L371" s="46">
        <f t="shared" si="182"/>
        <v>0</v>
      </c>
      <c r="M371" s="46">
        <f t="shared" si="182"/>
        <v>0</v>
      </c>
      <c r="N371" s="46">
        <f t="shared" si="182"/>
        <v>0</v>
      </c>
      <c r="O371" s="46">
        <f t="shared" si="182"/>
        <v>0</v>
      </c>
      <c r="P371" s="46">
        <f t="shared" si="182"/>
        <v>36459168</v>
      </c>
      <c r="Q371" s="46">
        <f t="shared" si="182"/>
        <v>0</v>
      </c>
      <c r="R371" s="46">
        <f t="shared" si="182"/>
        <v>0</v>
      </c>
      <c r="S371" s="46">
        <f t="shared" si="182"/>
        <v>0</v>
      </c>
      <c r="T371" s="46">
        <f t="shared" si="182"/>
        <v>0</v>
      </c>
      <c r="U371" s="46">
        <f t="shared" si="182"/>
        <v>0</v>
      </c>
      <c r="V371" s="46">
        <f t="shared" si="182"/>
        <v>0</v>
      </c>
      <c r="W371" s="46">
        <f t="shared" si="182"/>
        <v>7764400</v>
      </c>
      <c r="X371" s="46">
        <f t="shared" si="182"/>
        <v>38580000</v>
      </c>
      <c r="Y371" s="46">
        <f t="shared" si="182"/>
        <v>0</v>
      </c>
      <c r="Z371" s="46">
        <f t="shared" si="182"/>
        <v>260206196</v>
      </c>
      <c r="AA371" s="46"/>
      <c r="AB371" s="45" t="s">
        <v>419</v>
      </c>
      <c r="AC371" s="46">
        <f t="shared" ref="AC371:BA371" si="183">SUM(AC170:AC176)</f>
        <v>0</v>
      </c>
      <c r="AD371" s="46">
        <f t="shared" si="183"/>
        <v>46873170</v>
      </c>
      <c r="AE371" s="46">
        <f t="shared" si="183"/>
        <v>0</v>
      </c>
      <c r="AF371" s="46">
        <f t="shared" si="183"/>
        <v>34587500</v>
      </c>
      <c r="AG371" s="46">
        <f t="shared" si="183"/>
        <v>0</v>
      </c>
      <c r="AH371" s="46">
        <f t="shared" si="183"/>
        <v>0</v>
      </c>
      <c r="AI371" s="46">
        <f t="shared" si="183"/>
        <v>0</v>
      </c>
      <c r="AJ371" s="46">
        <f t="shared" si="183"/>
        <v>19954</v>
      </c>
      <c r="AK371" s="46">
        <f t="shared" si="183"/>
        <v>33340000</v>
      </c>
      <c r="AL371" s="46">
        <f t="shared" si="183"/>
        <v>184160000</v>
      </c>
      <c r="AM371" s="46">
        <f t="shared" si="183"/>
        <v>0</v>
      </c>
      <c r="AN371" s="46">
        <f t="shared" si="183"/>
        <v>0</v>
      </c>
      <c r="AO371" s="46">
        <f t="shared" si="183"/>
        <v>0</v>
      </c>
      <c r="AP371" s="46">
        <f t="shared" si="183"/>
        <v>0</v>
      </c>
      <c r="AQ371" s="46">
        <f t="shared" si="183"/>
        <v>24825253</v>
      </c>
      <c r="AR371" s="46">
        <f t="shared" si="183"/>
        <v>0</v>
      </c>
      <c r="AS371" s="46">
        <f t="shared" si="183"/>
        <v>0</v>
      </c>
      <c r="AT371" s="46">
        <f t="shared" si="183"/>
        <v>200000</v>
      </c>
      <c r="AU371" s="46">
        <f t="shared" si="183"/>
        <v>1360000</v>
      </c>
      <c r="AV371" s="46">
        <f t="shared" si="183"/>
        <v>0</v>
      </c>
      <c r="AW371" s="46">
        <f t="shared" si="183"/>
        <v>0</v>
      </c>
      <c r="AX371" s="46">
        <f t="shared" si="183"/>
        <v>19720000</v>
      </c>
      <c r="AY371" s="46">
        <f t="shared" si="183"/>
        <v>19088150</v>
      </c>
      <c r="AZ371" s="46">
        <f t="shared" si="183"/>
        <v>0</v>
      </c>
      <c r="BA371" s="46">
        <f t="shared" si="183"/>
        <v>364174027</v>
      </c>
      <c r="BC371" s="45" t="s">
        <v>419</v>
      </c>
      <c r="BD371" s="46">
        <f t="shared" ref="BD371:CB371" si="184">SUM(BD170:BD176)</f>
        <v>1800000</v>
      </c>
      <c r="BE371" s="46">
        <f t="shared" si="184"/>
        <v>31741244</v>
      </c>
      <c r="BF371" s="46">
        <f t="shared" si="184"/>
        <v>0</v>
      </c>
      <c r="BG371" s="46">
        <f t="shared" si="184"/>
        <v>20999686</v>
      </c>
      <c r="BH371" s="46">
        <f t="shared" si="184"/>
        <v>0</v>
      </c>
      <c r="BI371" s="46">
        <f t="shared" si="184"/>
        <v>1658.6</v>
      </c>
      <c r="BJ371" s="46">
        <f t="shared" si="184"/>
        <v>0</v>
      </c>
      <c r="BK371" s="46">
        <f t="shared" si="184"/>
        <v>8957</v>
      </c>
      <c r="BL371" s="46">
        <f t="shared" si="184"/>
        <v>32721600</v>
      </c>
      <c r="BM371" s="46">
        <f t="shared" si="184"/>
        <v>159320400</v>
      </c>
      <c r="BN371" s="46">
        <f t="shared" si="184"/>
        <v>0</v>
      </c>
      <c r="BO371" s="46">
        <f t="shared" si="184"/>
        <v>0</v>
      </c>
      <c r="BP371" s="46">
        <f t="shared" si="184"/>
        <v>0</v>
      </c>
      <c r="BQ371" s="46">
        <f t="shared" si="184"/>
        <v>0</v>
      </c>
      <c r="BR371" s="46">
        <f t="shared" si="184"/>
        <v>25624332.799999997</v>
      </c>
      <c r="BS371" s="46">
        <f t="shared" si="184"/>
        <v>0</v>
      </c>
      <c r="BT371" s="46">
        <f t="shared" si="184"/>
        <v>144000</v>
      </c>
      <c r="BU371" s="46">
        <f t="shared" si="184"/>
        <v>40000</v>
      </c>
      <c r="BV371" s="46">
        <f t="shared" si="184"/>
        <v>320000</v>
      </c>
      <c r="BW371" s="46">
        <f t="shared" si="184"/>
        <v>0</v>
      </c>
      <c r="BX371" s="46">
        <f t="shared" si="184"/>
        <v>0</v>
      </c>
      <c r="BY371" s="46">
        <f t="shared" si="184"/>
        <v>14704000</v>
      </c>
      <c r="BZ371" s="46">
        <f t="shared" si="184"/>
        <v>31740073.399999999</v>
      </c>
      <c r="CA371" s="46">
        <f t="shared" si="184"/>
        <v>0</v>
      </c>
      <c r="CB371" s="46">
        <f t="shared" si="184"/>
        <v>319165951.80000001</v>
      </c>
      <c r="CD371" s="45" t="s">
        <v>419</v>
      </c>
      <c r="CE371" s="29">
        <f t="shared" ref="CE371:DC371" si="185">B371-BD371</f>
        <v>-1800000</v>
      </c>
      <c r="CF371" s="29">
        <f t="shared" si="185"/>
        <v>6523386</v>
      </c>
      <c r="CG371" s="29">
        <f t="shared" si="185"/>
        <v>0</v>
      </c>
      <c r="CH371" s="29">
        <f t="shared" si="185"/>
        <v>1317814</v>
      </c>
      <c r="CI371" s="29">
        <f t="shared" si="185"/>
        <v>0</v>
      </c>
      <c r="CJ371" s="29">
        <f t="shared" si="185"/>
        <v>-1658.6</v>
      </c>
      <c r="CK371" s="29">
        <f t="shared" si="185"/>
        <v>0</v>
      </c>
      <c r="CL371" s="29">
        <f t="shared" si="185"/>
        <v>-634</v>
      </c>
      <c r="CM371" s="29">
        <f t="shared" si="185"/>
        <v>-14779200</v>
      </c>
      <c r="CN371" s="29">
        <f t="shared" si="185"/>
        <v>-60450625</v>
      </c>
      <c r="CO371" s="29">
        <f t="shared" si="185"/>
        <v>0</v>
      </c>
      <c r="CP371" s="29">
        <f t="shared" si="185"/>
        <v>0</v>
      </c>
      <c r="CQ371" s="29">
        <f t="shared" si="185"/>
        <v>0</v>
      </c>
      <c r="CR371" s="29">
        <f t="shared" si="185"/>
        <v>0</v>
      </c>
      <c r="CS371" s="29">
        <f t="shared" si="185"/>
        <v>10834835.200000003</v>
      </c>
      <c r="CT371" s="29">
        <f t="shared" si="185"/>
        <v>0</v>
      </c>
      <c r="CU371" s="29">
        <f t="shared" si="185"/>
        <v>-144000</v>
      </c>
      <c r="CV371" s="29">
        <f t="shared" si="185"/>
        <v>-40000</v>
      </c>
      <c r="CW371" s="29">
        <f t="shared" si="185"/>
        <v>-320000</v>
      </c>
      <c r="CX371" s="29">
        <f t="shared" si="185"/>
        <v>0</v>
      </c>
      <c r="CY371" s="29">
        <f t="shared" si="185"/>
        <v>0</v>
      </c>
      <c r="CZ371" s="29">
        <f t="shared" si="185"/>
        <v>-6939600</v>
      </c>
      <c r="DA371" s="29">
        <f t="shared" si="185"/>
        <v>6839926.6000000015</v>
      </c>
      <c r="DB371" s="29">
        <f t="shared" si="185"/>
        <v>0</v>
      </c>
      <c r="DC371" s="29">
        <f t="shared" si="185"/>
        <v>-58959755.800000012</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C16" activePane="bottomRight" state="frozen"/>
      <selection pane="topRight" activeCell="I1" sqref="I1"/>
      <selection pane="bottomLeft" activeCell="A3" sqref="A3"/>
      <selection pane="bottomRight" activeCell="ED18"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6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205" t="s">
        <v>49</v>
      </c>
      <c r="B1" s="205"/>
      <c r="C1" s="205"/>
      <c r="D1" s="205"/>
      <c r="E1" s="205"/>
      <c r="F1" s="205"/>
      <c r="G1" s="205"/>
      <c r="H1" s="205"/>
      <c r="I1" s="205"/>
      <c r="J1" s="205"/>
      <c r="K1" s="205"/>
      <c r="L1" s="205"/>
      <c r="M1" s="205"/>
      <c r="N1" s="205"/>
      <c r="O1" s="205"/>
      <c r="P1" s="205"/>
      <c r="Q1" s="205"/>
      <c r="R1" s="205"/>
      <c r="S1" s="205"/>
      <c r="T1" s="205"/>
      <c r="U1" s="205"/>
      <c r="W1" s="206" t="s">
        <v>426</v>
      </c>
      <c r="X1" s="206"/>
      <c r="Y1" s="206"/>
      <c r="Z1" s="206"/>
      <c r="AA1" s="206"/>
      <c r="AB1" s="206"/>
      <c r="AC1" s="206"/>
      <c r="AD1" s="206"/>
      <c r="AE1" s="206"/>
      <c r="AF1" s="206"/>
      <c r="AG1" s="206"/>
      <c r="AH1" s="206"/>
      <c r="AI1" s="206"/>
      <c r="AJ1" s="206"/>
      <c r="AK1" s="206"/>
      <c r="AL1" s="206"/>
      <c r="AM1" s="206"/>
      <c r="AN1" s="206"/>
      <c r="AO1" s="206"/>
      <c r="AP1" s="206"/>
      <c r="AQ1" s="206"/>
      <c r="AR1" s="48"/>
      <c r="AS1" s="200" t="s">
        <v>425</v>
      </c>
      <c r="AT1" s="200"/>
      <c r="AU1" s="200"/>
      <c r="AV1" s="200"/>
      <c r="AW1" s="200"/>
      <c r="AX1" s="200"/>
      <c r="AY1" s="200"/>
      <c r="AZ1" s="200"/>
      <c r="BA1" s="200"/>
      <c r="BB1" s="200"/>
      <c r="BC1" s="200"/>
      <c r="BD1" s="200"/>
      <c r="BE1" s="200"/>
      <c r="BF1" s="200"/>
      <c r="BG1" s="200"/>
      <c r="BH1" s="200"/>
      <c r="BI1" s="200"/>
      <c r="BJ1" s="200"/>
      <c r="BK1" s="200"/>
      <c r="BL1" s="200"/>
      <c r="BM1" s="200"/>
      <c r="BN1" s="48"/>
      <c r="BO1" s="206" t="s">
        <v>424</v>
      </c>
      <c r="BP1" s="207"/>
      <c r="BQ1" s="207"/>
      <c r="BR1" s="207"/>
      <c r="BS1" s="207"/>
      <c r="BT1" s="207"/>
      <c r="BU1" s="207"/>
      <c r="BV1" s="207"/>
      <c r="BW1" s="207"/>
      <c r="BX1" s="207"/>
      <c r="BY1" s="207"/>
      <c r="BZ1" s="207"/>
      <c r="CA1" s="207"/>
      <c r="CB1" s="207"/>
      <c r="CC1" s="207"/>
      <c r="CD1" s="207"/>
      <c r="CE1" s="207"/>
      <c r="CF1" s="207"/>
      <c r="CG1" s="207"/>
      <c r="CH1" s="207"/>
      <c r="CI1" s="207"/>
      <c r="CJ1" s="48"/>
      <c r="CK1" s="200" t="s">
        <v>427</v>
      </c>
      <c r="CL1" s="200"/>
      <c r="CM1" s="200"/>
      <c r="CN1" s="200"/>
      <c r="CO1" s="200"/>
      <c r="CP1" s="200"/>
      <c r="CQ1" s="200"/>
      <c r="CR1" s="200"/>
      <c r="CS1" s="200"/>
      <c r="CT1" s="200"/>
      <c r="CU1" s="200"/>
      <c r="CV1" s="200"/>
      <c r="CW1" s="200"/>
      <c r="CX1" s="200"/>
      <c r="CY1" s="200"/>
      <c r="CZ1" s="200"/>
      <c r="DA1" s="200"/>
      <c r="DB1" s="200"/>
      <c r="DC1" s="200"/>
      <c r="DD1" s="200"/>
      <c r="DE1" s="200"/>
      <c r="DF1" s="49"/>
      <c r="DG1" s="49"/>
      <c r="DH1" s="198" t="s">
        <v>50</v>
      </c>
      <c r="DI1" s="199"/>
      <c r="DJ1" s="199"/>
      <c r="DK1" s="199"/>
      <c r="DL1" s="199"/>
      <c r="DM1" s="199"/>
      <c r="DN1" s="199"/>
      <c r="DO1" s="199"/>
      <c r="DP1" s="199"/>
      <c r="DQ1" s="199"/>
      <c r="DR1" s="199"/>
      <c r="DS1" s="199"/>
      <c r="DT1" s="199"/>
      <c r="DU1" s="199"/>
      <c r="DV1" s="199"/>
      <c r="DW1" s="199"/>
      <c r="DX1" s="199"/>
      <c r="DY1" s="199"/>
      <c r="DZ1" s="199"/>
      <c r="EA1" s="199"/>
      <c r="EB1" s="50"/>
      <c r="EC1" s="201" t="s">
        <v>509</v>
      </c>
      <c r="ED1" s="202"/>
      <c r="EE1" s="202"/>
      <c r="EF1" s="202"/>
      <c r="EG1" s="202"/>
      <c r="EH1" s="202"/>
      <c r="EI1" s="202"/>
      <c r="EJ1" s="202"/>
      <c r="EK1" s="202"/>
      <c r="EL1" s="202"/>
      <c r="EM1" s="202"/>
      <c r="EN1" s="202"/>
      <c r="EO1" s="202"/>
      <c r="EP1" s="202"/>
      <c r="EQ1" s="202"/>
      <c r="ER1" s="202"/>
      <c r="ES1" s="202"/>
      <c r="ET1" s="202"/>
      <c r="EU1" s="202"/>
      <c r="EV1" s="202"/>
      <c r="EW1" s="202"/>
      <c r="EX1" s="202"/>
      <c r="EY1" s="203"/>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27" si="70">CD3*AL3</f>
        <v>9151905.2767765578</v>
      </c>
      <c r="DW3" s="132">
        <f t="shared" ref="DW3:DW27" si="71">CE3*AM3</f>
        <v>12742086.801620878</v>
      </c>
      <c r="DX3" s="132">
        <f t="shared" ref="DX3:DX27" si="72">CF3*AN3</f>
        <v>11693060.26145188</v>
      </c>
      <c r="DY3" s="132">
        <f t="shared" ref="DY3:DY27" si="73">CG3*AO3</f>
        <v>12511552.156467818</v>
      </c>
      <c r="DZ3" s="132">
        <f t="shared" ref="DZ3:DZ27" si="74">CH3*AP3</f>
        <v>14644379.047802197</v>
      </c>
      <c r="EA3" s="77">
        <f>AVERAGE(DU3:DY3)</f>
        <v>10625686.481358666</v>
      </c>
      <c r="EB3" s="50"/>
      <c r="EC3" s="59" t="s">
        <v>481</v>
      </c>
      <c r="ED3" s="151">
        <f>SUM(B3:B177)</f>
        <v>2131923992</v>
      </c>
      <c r="EE3" s="151">
        <f t="shared" ref="EE3:EW3" si="75">SUM(C3:C177)</f>
        <v>2381153162</v>
      </c>
      <c r="EF3" s="151">
        <f t="shared" si="75"/>
        <v>2150504941</v>
      </c>
      <c r="EG3" s="151">
        <f t="shared" si="75"/>
        <v>2278632049</v>
      </c>
      <c r="EH3" s="151">
        <f t="shared" si="75"/>
        <v>2665847215</v>
      </c>
      <c r="EI3" s="151">
        <f t="shared" si="75"/>
        <v>2319788823</v>
      </c>
      <c r="EJ3" s="151">
        <f t="shared" si="75"/>
        <v>2141871779</v>
      </c>
      <c r="EK3" s="151">
        <f t="shared" si="75"/>
        <v>2581265865</v>
      </c>
      <c r="EL3" s="151">
        <f t="shared" si="75"/>
        <v>2806759311</v>
      </c>
      <c r="EM3" s="151">
        <f t="shared" si="75"/>
        <v>2709097457</v>
      </c>
      <c r="EN3" s="151">
        <f t="shared" si="75"/>
        <v>2780774094</v>
      </c>
      <c r="EO3" s="151">
        <f t="shared" si="75"/>
        <v>2728835164</v>
      </c>
      <c r="EP3" s="151">
        <f t="shared" si="75"/>
        <v>3005554607</v>
      </c>
      <c r="EQ3" s="151">
        <f t="shared" si="75"/>
        <v>2796682305</v>
      </c>
      <c r="ER3" s="151">
        <f t="shared" si="75"/>
        <v>2868512701</v>
      </c>
      <c r="ES3" s="151">
        <f t="shared" si="75"/>
        <v>2789923064</v>
      </c>
      <c r="ET3" s="151">
        <f t="shared" si="75"/>
        <v>2972259750</v>
      </c>
      <c r="EU3" s="151">
        <f t="shared" si="75"/>
        <v>2842363509</v>
      </c>
      <c r="EV3" s="151">
        <f t="shared" si="75"/>
        <v>2611743273</v>
      </c>
      <c r="EW3" s="151">
        <f t="shared" si="75"/>
        <v>2853948265.7999997</v>
      </c>
      <c r="EX3" s="152">
        <f>(EV3-EU3)/EU3</f>
        <v>-8.1136784675770332E-2</v>
      </c>
      <c r="EY3" s="153">
        <f>(EV3-EW3)/EW3</f>
        <v>-8.4866637458863123E-2</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SUM(CL3:CL177)</f>
        <v>420278509.2724334</v>
      </c>
      <c r="EE4" s="154">
        <f t="shared" ref="EE4:EW4" si="124">SUM(CM3:CM177)</f>
        <v>413527761.02667421</v>
      </c>
      <c r="EF4" s="154">
        <f t="shared" si="124"/>
        <v>437169393.99680287</v>
      </c>
      <c r="EG4" s="154">
        <f t="shared" si="124"/>
        <v>443021241.33103889</v>
      </c>
      <c r="EH4" s="154">
        <f t="shared" si="124"/>
        <v>409067363.57964969</v>
      </c>
      <c r="EI4" s="154">
        <f t="shared" si="124"/>
        <v>477576356.59037262</v>
      </c>
      <c r="EJ4" s="154">
        <f t="shared" si="124"/>
        <v>487850629.61921507</v>
      </c>
      <c r="EK4" s="154">
        <f t="shared" si="124"/>
        <v>528657192.85106266</v>
      </c>
      <c r="EL4" s="154">
        <f t="shared" si="124"/>
        <v>491171172.71683854</v>
      </c>
      <c r="EM4" s="154">
        <f t="shared" si="124"/>
        <v>535974027.83275789</v>
      </c>
      <c r="EN4" s="154">
        <f t="shared" si="124"/>
        <v>584399646.08795702</v>
      </c>
      <c r="EO4" s="154">
        <f t="shared" si="124"/>
        <v>660181484.7142942</v>
      </c>
      <c r="EP4" s="154">
        <f t="shared" si="124"/>
        <v>611400777.81007206</v>
      </c>
      <c r="EQ4" s="154">
        <f t="shared" si="124"/>
        <v>689860591.20738018</v>
      </c>
      <c r="ER4" s="154">
        <f t="shared" si="124"/>
        <v>668382374.31429851</v>
      </c>
      <c r="ES4" s="154">
        <f t="shared" si="124"/>
        <v>686633573.2282331</v>
      </c>
      <c r="ET4" s="154">
        <f t="shared" si="124"/>
        <v>946858110.83462608</v>
      </c>
      <c r="EU4" s="154">
        <f t="shared" si="124"/>
        <v>827890143.70741999</v>
      </c>
      <c r="EV4" s="154">
        <f t="shared" si="124"/>
        <v>673239166.62677145</v>
      </c>
      <c r="EW4" s="154">
        <f t="shared" si="124"/>
        <v>763924958.65839124</v>
      </c>
      <c r="EX4" s="152">
        <f>(EV4-EU4)/EU4</f>
        <v>-0.18680132654810647</v>
      </c>
      <c r="EY4" s="153">
        <f>(EV4-EW4)/EW4</f>
        <v>-0.11871034059534148</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0.19713578478853827</v>
      </c>
      <c r="EE5" s="155">
        <f t="shared" ref="EE5:EV5" si="165">EE4/EE3</f>
        <v>0.17366701463224657</v>
      </c>
      <c r="EF5" s="155">
        <f t="shared" si="165"/>
        <v>0.20328685866376853</v>
      </c>
      <c r="EG5" s="155">
        <f t="shared" si="165"/>
        <v>0.19442421233628443</v>
      </c>
      <c r="EH5" s="155">
        <f t="shared" si="165"/>
        <v>0.15344741486981642</v>
      </c>
      <c r="EI5" s="155">
        <f t="shared" si="165"/>
        <v>0.20587061712486432</v>
      </c>
      <c r="EJ5" s="155">
        <f t="shared" si="165"/>
        <v>0.22776836335505735</v>
      </c>
      <c r="EK5" s="155">
        <f t="shared" si="165"/>
        <v>0.20480540188411109</v>
      </c>
      <c r="EL5" s="155">
        <f t="shared" si="165"/>
        <v>0.17499582910151376</v>
      </c>
      <c r="EM5" s="155">
        <f t="shared" si="165"/>
        <v>0.19784228376423368</v>
      </c>
      <c r="EN5" s="155">
        <f t="shared" si="165"/>
        <v>0.21015718153765173</v>
      </c>
      <c r="EO5" s="155">
        <f t="shared" si="165"/>
        <v>0.24192794545588545</v>
      </c>
      <c r="EP5" s="155">
        <f t="shared" si="165"/>
        <v>0.20342361319475175</v>
      </c>
      <c r="EQ5" s="155">
        <f t="shared" si="165"/>
        <v>0.24667106091171845</v>
      </c>
      <c r="ER5" s="155">
        <f t="shared" si="165"/>
        <v>0.23300659400297999</v>
      </c>
      <c r="ES5" s="155">
        <f t="shared" si="165"/>
        <v>0.2461120100723441</v>
      </c>
      <c r="ET5" s="155">
        <f t="shared" si="165"/>
        <v>0.31856506176306632</v>
      </c>
      <c r="EU5" s="155">
        <f t="shared" si="165"/>
        <v>0.2912682143174179</v>
      </c>
      <c r="EV5" s="155">
        <f t="shared" si="165"/>
        <v>0.25777386835324356</v>
      </c>
      <c r="EW5" s="155">
        <f t="shared" si="164"/>
        <v>0.26767302260268999</v>
      </c>
      <c r="EX5" s="156">
        <f>(EV5-EU5)/EU5</f>
        <v>-0.11499485463138422</v>
      </c>
      <c r="EY5" s="157">
        <f>(EV5-EW5)/EW5</f>
        <v>-3.6982263483981544E-2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0.29529887646631642</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15025645.483415343</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0.29262042564951757</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12909527.125007849</v>
      </c>
      <c r="EA8" s="88">
        <f t="shared" si="123"/>
        <v>11663874.963567626</v>
      </c>
      <c r="EB8" s="50"/>
      <c r="EC8" s="201" t="s">
        <v>421</v>
      </c>
      <c r="ED8" s="202"/>
      <c r="EE8" s="202"/>
      <c r="EF8" s="202"/>
      <c r="EG8" s="202"/>
      <c r="EH8" s="202"/>
      <c r="EI8" s="202"/>
      <c r="EJ8" s="202"/>
      <c r="EK8" s="202"/>
      <c r="EL8" s="202"/>
      <c r="EM8" s="202"/>
      <c r="EN8" s="202"/>
      <c r="EO8" s="202"/>
      <c r="EP8" s="202"/>
      <c r="EQ8" s="202"/>
      <c r="ER8" s="202"/>
      <c r="ES8" s="202"/>
      <c r="ET8" s="202"/>
      <c r="EU8" s="202"/>
      <c r="EV8" s="202"/>
      <c r="EW8" s="202"/>
      <c r="EX8" s="202"/>
      <c r="EY8" s="203"/>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0.31082808709546339</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11048245.726481402</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SUM(B148:B177)</f>
        <v>947497802</v>
      </c>
      <c r="EE10" s="151">
        <f t="shared" ref="EE10:EW10" si="355">SUM(C148:C177)</f>
        <v>886338671</v>
      </c>
      <c r="EF10" s="151">
        <f t="shared" si="355"/>
        <v>775755563</v>
      </c>
      <c r="EG10" s="151">
        <f t="shared" si="355"/>
        <v>1186259339</v>
      </c>
      <c r="EH10" s="151">
        <f t="shared" si="355"/>
        <v>1086792379</v>
      </c>
      <c r="EI10" s="151">
        <f t="shared" si="355"/>
        <v>957143109</v>
      </c>
      <c r="EJ10" s="151">
        <f t="shared" si="355"/>
        <v>880795707</v>
      </c>
      <c r="EK10" s="151">
        <f t="shared" si="355"/>
        <v>1032316118</v>
      </c>
      <c r="EL10" s="151">
        <f t="shared" si="355"/>
        <v>1071926594</v>
      </c>
      <c r="EM10" s="151">
        <f t="shared" si="355"/>
        <v>1012169615</v>
      </c>
      <c r="EN10" s="151">
        <f t="shared" si="355"/>
        <v>973020496</v>
      </c>
      <c r="EO10" s="151">
        <f t="shared" si="355"/>
        <v>1028851386</v>
      </c>
      <c r="EP10" s="151">
        <f t="shared" si="355"/>
        <v>1294969047</v>
      </c>
      <c r="EQ10" s="151">
        <f t="shared" si="355"/>
        <v>1140027004</v>
      </c>
      <c r="ER10" s="151">
        <f t="shared" si="355"/>
        <v>1157298344</v>
      </c>
      <c r="ES10" s="151">
        <f t="shared" si="355"/>
        <v>1078651086</v>
      </c>
      <c r="ET10" s="151">
        <f t="shared" si="355"/>
        <v>1133382278</v>
      </c>
      <c r="EU10" s="151">
        <f t="shared" si="355"/>
        <v>1242811075</v>
      </c>
      <c r="EV10" s="151">
        <f t="shared" si="355"/>
        <v>962660552</v>
      </c>
      <c r="EW10" s="151">
        <f t="shared" si="355"/>
        <v>1150433957.4000001</v>
      </c>
      <c r="EX10" s="152">
        <f>(EV10-EU10)/EU10</f>
        <v>-0.22541682210226521</v>
      </c>
      <c r="EY10" s="153">
        <f>(EV10-EW10)/EW10</f>
        <v>-0.16321963046394347</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SUM(CL148:CL177)</f>
        <v>127925251.17013781</v>
      </c>
      <c r="EE11" s="154">
        <f t="shared" ref="EE11:EW11" si="394">SUM(CM148:CM177)</f>
        <v>119516247.29005596</v>
      </c>
      <c r="EF11" s="154">
        <f t="shared" si="394"/>
        <v>122246973.84549244</v>
      </c>
      <c r="EG11" s="154">
        <f t="shared" si="394"/>
        <v>148837208.5697678</v>
      </c>
      <c r="EH11" s="154">
        <f t="shared" si="394"/>
        <v>152500684.27753568</v>
      </c>
      <c r="EI11" s="154">
        <f t="shared" si="394"/>
        <v>158691128.10959235</v>
      </c>
      <c r="EJ11" s="154">
        <f t="shared" si="394"/>
        <v>158749499.96389756</v>
      </c>
      <c r="EK11" s="154">
        <f t="shared" si="394"/>
        <v>180032038.76634812</v>
      </c>
      <c r="EL11" s="154">
        <f t="shared" si="394"/>
        <v>134145965.62990725</v>
      </c>
      <c r="EM11" s="154">
        <f t="shared" si="394"/>
        <v>157189214.29525977</v>
      </c>
      <c r="EN11" s="154">
        <f t="shared" si="394"/>
        <v>207317539.24702486</v>
      </c>
      <c r="EO11" s="154">
        <f t="shared" si="394"/>
        <v>239437453.85211536</v>
      </c>
      <c r="EP11" s="154">
        <f t="shared" si="394"/>
        <v>196976512.52807045</v>
      </c>
      <c r="EQ11" s="154">
        <f t="shared" si="394"/>
        <v>286337324.20646822</v>
      </c>
      <c r="ER11" s="154">
        <f t="shared" si="394"/>
        <v>223139065.84287384</v>
      </c>
      <c r="ES11" s="154">
        <f t="shared" si="394"/>
        <v>202695347.76670888</v>
      </c>
      <c r="ET11" s="154">
        <f t="shared" si="394"/>
        <v>341634244.79294819</v>
      </c>
      <c r="EU11" s="154">
        <f t="shared" si="394"/>
        <v>273155710.31184167</v>
      </c>
      <c r="EV11" s="154">
        <f t="shared" si="394"/>
        <v>170804792.57085747</v>
      </c>
      <c r="EW11" s="154">
        <f t="shared" si="394"/>
        <v>265392338.58416814</v>
      </c>
      <c r="EX11" s="152">
        <f>(EV11-EU11)/EU11</f>
        <v>-0.37469807101648261</v>
      </c>
      <c r="EY11" s="153">
        <f>(EV11-EW11)/EW11</f>
        <v>-0.35640646794071867</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0.13501377090280342</v>
      </c>
      <c r="EE12" s="155">
        <f t="shared" ref="EE12:EV12" si="434">EE11/EE10</f>
        <v>0.1348426410812171</v>
      </c>
      <c r="EF12" s="155">
        <f t="shared" si="434"/>
        <v>0.15758439858650738</v>
      </c>
      <c r="EG12" s="155">
        <f t="shared" si="434"/>
        <v>0.12546768120302892</v>
      </c>
      <c r="EH12" s="155">
        <f t="shared" si="434"/>
        <v>0.14032181971855331</v>
      </c>
      <c r="EI12" s="155">
        <f t="shared" si="434"/>
        <v>0.16579665738322977</v>
      </c>
      <c r="EJ12" s="155">
        <f t="shared" si="434"/>
        <v>0.18023418904322333</v>
      </c>
      <c r="EK12" s="155">
        <f t="shared" si="434"/>
        <v>0.17439622963084273</v>
      </c>
      <c r="EL12" s="155">
        <f t="shared" si="434"/>
        <v>0.12514473134706763</v>
      </c>
      <c r="EM12" s="155">
        <f t="shared" si="434"/>
        <v>0.15529928182566494</v>
      </c>
      <c r="EN12" s="155">
        <f t="shared" si="434"/>
        <v>0.21306595297764916</v>
      </c>
      <c r="EO12" s="155">
        <f t="shared" si="434"/>
        <v>0.23272307070801318</v>
      </c>
      <c r="EP12" s="155">
        <f t="shared" si="434"/>
        <v>0.15210905077955153</v>
      </c>
      <c r="EQ12" s="155">
        <f t="shared" si="434"/>
        <v>0.25116714183243</v>
      </c>
      <c r="ER12" s="155">
        <f t="shared" si="434"/>
        <v>0.19281032155600653</v>
      </c>
      <c r="ES12" s="155">
        <f t="shared" si="434"/>
        <v>0.18791558308106027</v>
      </c>
      <c r="ET12" s="155">
        <f t="shared" si="434"/>
        <v>0.3014289630466131</v>
      </c>
      <c r="EU12" s="155">
        <f t="shared" si="434"/>
        <v>0.21978860327732569</v>
      </c>
      <c r="EV12" s="155">
        <f t="shared" si="434"/>
        <v>0.1774299281465285</v>
      </c>
      <c r="EW12" s="155">
        <f t="shared" si="433"/>
        <v>0.23068889515740584</v>
      </c>
      <c r="EX12" s="156">
        <f>(EV12-EU12)/EU12</f>
        <v>-0.19272462038147492</v>
      </c>
      <c r="EY12" s="157">
        <f>(EV12-EW12)/EW12</f>
        <v>-0.23086922746990998</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 t="shared" ref="AP13" si="453">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4">SUMPRODUCT(AT72:AT78,B72:B78)/SUM(B72:B78)</f>
        <v>0.33119447167158389</v>
      </c>
      <c r="BQ13" s="129">
        <f t="shared" ref="BQ13" si="455">SUMPRODUCT(AU72:AU78,C72:C78)/SUM(C72:C78)</f>
        <v>0.20574559129844058</v>
      </c>
      <c r="BR13" s="129">
        <f t="shared" ref="BR13" si="456">SUMPRODUCT(AV72:AV78,D72:D78)/SUM(D72:D78)</f>
        <v>0.28721637342000378</v>
      </c>
      <c r="BS13" s="129">
        <f t="shared" ref="BS13" si="457">SUMPRODUCT(AW72:AW78,E72:E78)/SUM(E72:E78)</f>
        <v>0.46235453202344151</v>
      </c>
      <c r="BT13" s="129">
        <f t="shared" ref="BT13" si="458">SUMPRODUCT(AX72:AX78,F72:F78)/SUM(F72:F78)</f>
        <v>0.25041169882563136</v>
      </c>
      <c r="BU13" s="129">
        <f t="shared" ref="BU13" si="459">SUMPRODUCT(AY72:AY78,G72:G78)/SUM(G72:G78)</f>
        <v>0.39224855810052756</v>
      </c>
      <c r="BV13" s="129">
        <f t="shared" ref="BV13" si="460">SUMPRODUCT(AZ72:AZ78,H72:H78)/SUM(H72:H78)</f>
        <v>0.35868493647942373</v>
      </c>
      <c r="BW13" s="129">
        <f t="shared" ref="BW13" si="461">SUMPRODUCT(BA72:BA78,I72:I78)/SUM(I72:I78)</f>
        <v>0.26263537672589543</v>
      </c>
      <c r="BX13" s="129">
        <f t="shared" ref="BX13" si="462">SUMPRODUCT(BB72:BB78,J72:J78)/SUM(J72:J78)</f>
        <v>0.28362087191995583</v>
      </c>
      <c r="BY13" s="129">
        <f t="shared" ref="BY13" si="463">SUMPRODUCT(BC72:BC78,K72:K78)/SUM(K72:K78)</f>
        <v>0.38866650307699091</v>
      </c>
      <c r="BZ13" s="129">
        <f t="shared" ref="BZ13" si="464">SUMPRODUCT(BD72:BD78,L72:L78)/SUM(L72:L78)</f>
        <v>0.24052697055846722</v>
      </c>
      <c r="CA13" s="129">
        <f t="shared" ref="CA13" si="465">SUMPRODUCT(BE72:BE78,M72:M78)/SUM(M72:M78)</f>
        <v>0.29014311124641873</v>
      </c>
      <c r="CB13" s="129">
        <f t="shared" ref="CB13" si="466">SUMPRODUCT(BF72:BF78,N72:N78)/SUM(N72:N78)</f>
        <v>0.23619412081942162</v>
      </c>
      <c r="CC13" s="129">
        <f t="shared" ref="CC13" si="467">SUMPRODUCT(BG72:BG78,O72:O78)/SUM(O72:O78)</f>
        <v>0.40149648037317082</v>
      </c>
      <c r="CD13" s="129">
        <f t="shared" ref="CD13" si="468">SUMPRODUCT(BH72:BH78,P72:P78)/SUM(P72:P78)</f>
        <v>0.38662415216300178</v>
      </c>
      <c r="CE13" s="129">
        <f t="shared" ref="CE13" si="469">SUMPRODUCT(BI72:BI78,Q72:Q78)/SUM(Q72:Q78)</f>
        <v>0.43098079249954391</v>
      </c>
      <c r="CF13" s="129">
        <f t="shared" ref="CF13" si="470">SUMPRODUCT(BJ72:BJ78,R72:R78)/SUM(R72:R78)</f>
        <v>0.40851439913248161</v>
      </c>
      <c r="CG13" s="129">
        <f t="shared" ref="CG13" si="471">SUMPRODUCT(BK72:BK78,S72:S78)/SUM(S72:S78)</f>
        <v>0.55599637589165873</v>
      </c>
      <c r="CH13" s="129">
        <f t="shared" ref="CH13" si="472">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3">SUM(B79:B85)</f>
        <v>27626828</v>
      </c>
      <c r="Y14" s="70">
        <f t="shared" ref="Y14" si="474">SUM(C79:C85)</f>
        <v>38938466</v>
      </c>
      <c r="Z14" s="70">
        <f t="shared" ref="Z14" si="475">SUM(D79:D85)</f>
        <v>26886582</v>
      </c>
      <c r="AA14" s="70">
        <f t="shared" ref="AA14" si="476">SUM(E79:E85)</f>
        <v>24533318</v>
      </c>
      <c r="AB14" s="70">
        <f t="shared" ref="AB14" si="477">SUM(F79:F85)</f>
        <v>28774040</v>
      </c>
      <c r="AC14" s="70">
        <f t="shared" ref="AC14" si="478">SUM(G79:G85)</f>
        <v>25284609</v>
      </c>
      <c r="AD14" s="70">
        <f t="shared" ref="AD14" si="479">SUM(H79:H85)</f>
        <v>34288000</v>
      </c>
      <c r="AE14" s="70">
        <f t="shared" ref="AE14" si="480">SUM(I79:I85)</f>
        <v>53671212</v>
      </c>
      <c r="AF14" s="70">
        <f t="shared" ref="AF14" si="481">SUM(J79:J85)</f>
        <v>42504956</v>
      </c>
      <c r="AG14" s="70">
        <f t="shared" ref="AG14" si="482">SUM(K79:K85)</f>
        <v>40008575</v>
      </c>
      <c r="AH14" s="70">
        <f t="shared" ref="AH14" si="483">SUM(L79:L85)</f>
        <v>59649938</v>
      </c>
      <c r="AI14" s="70">
        <f t="shared" ref="AI14" si="484">SUM(M79:M85)</f>
        <v>50276691</v>
      </c>
      <c r="AJ14" s="70">
        <f t="shared" ref="AJ14" si="485">SUM(N79:N85)</f>
        <v>39095496</v>
      </c>
      <c r="AK14" s="70">
        <f t="shared" ref="AK14" si="486">SUM(O79:O85)</f>
        <v>54189283</v>
      </c>
      <c r="AL14" s="70">
        <f t="shared" ref="AL14" si="487">SUM(P79:P85)</f>
        <v>40699868</v>
      </c>
      <c r="AM14" s="70">
        <f t="shared" ref="AM14" si="488">SUM(Q79:Q85)</f>
        <v>43212263</v>
      </c>
      <c r="AN14" s="70">
        <f t="shared" ref="AN14" si="489">SUM(R79:R85)</f>
        <v>52950897</v>
      </c>
      <c r="AO14" s="70">
        <f t="shared" ref="AO14" si="490">SUM(S79:S85)</f>
        <v>38478547</v>
      </c>
      <c r="AP14" s="70">
        <f t="shared" ref="AP14" si="491">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92">SUMPRODUCT(AT79:AT85,B79:B85)/SUM(B79:B85)</f>
        <v>0.317572466615685</v>
      </c>
      <c r="BQ14" s="129">
        <f t="shared" ref="BQ14" si="493">SUMPRODUCT(AU79:AU85,C79:C85)/SUM(C79:C85)</f>
        <v>0.21038230194427129</v>
      </c>
      <c r="BR14" s="129">
        <f t="shared" ref="BR14" si="494">SUMPRODUCT(AV79:AV85,D79:D85)/SUM(D79:D85)</f>
        <v>0.29467391147004113</v>
      </c>
      <c r="BS14" s="129">
        <f t="shared" ref="BS14" si="495">SUMPRODUCT(AW79:AW85,E79:E85)/SUM(E79:E85)</f>
        <v>0.54500000000000004</v>
      </c>
      <c r="BT14" s="129">
        <f t="shared" ref="BT14" si="496">SUMPRODUCT(AX79:AX85,F79:F85)/SUM(F79:F85)</f>
        <v>0.28547041108570259</v>
      </c>
      <c r="BU14" s="129">
        <f t="shared" ref="BU14" si="497">SUMPRODUCT(AY79:AY85,G79:G85)/SUM(G79:G85)</f>
        <v>0.40800195574599268</v>
      </c>
      <c r="BV14" s="129">
        <f t="shared" ref="BV14" si="498">SUMPRODUCT(AZ79:AZ85,H79:H85)/SUM(H79:H85)</f>
        <v>0.30507325242553274</v>
      </c>
      <c r="BW14" s="129">
        <f t="shared" ref="BW14" si="499">SUMPRODUCT(BA79:BA85,I79:I85)/SUM(I79:I85)</f>
        <v>0.23044357707500202</v>
      </c>
      <c r="BX14" s="129">
        <f t="shared" ref="BX14" si="500">SUMPRODUCT(BB79:BB85,J79:J85)/SUM(J79:J85)</f>
        <v>0.3183724740986581</v>
      </c>
      <c r="BY14" s="129">
        <f t="shared" ref="BY14" si="501">SUMPRODUCT(BC79:BC85,K79:K85)/SUM(K79:K85)</f>
        <v>0.40631504596202195</v>
      </c>
      <c r="BZ14" s="129">
        <f t="shared" ref="BZ14" si="502">SUMPRODUCT(BD79:BD85,L79:L85)/SUM(L79:L85)</f>
        <v>0.2298397667138676</v>
      </c>
      <c r="CA14" s="129">
        <f t="shared" ref="CA14" si="503">SUMPRODUCT(BE79:BE85,M79:M85)/SUM(M79:M85)</f>
        <v>0.33524398096804131</v>
      </c>
      <c r="CB14" s="129">
        <f t="shared" ref="CB14" si="504">SUMPRODUCT(BF79:BF85,N79:N85)/SUM(N79:N85)</f>
        <v>0.26572351454500032</v>
      </c>
      <c r="CC14" s="129">
        <f t="shared" ref="CC14" si="505">SUMPRODUCT(BG79:BG85,O79:O85)/SUM(O79:O85)</f>
        <v>0.4080179357604713</v>
      </c>
      <c r="CD14" s="129">
        <f t="shared" ref="CD14" si="506">SUMPRODUCT(BH79:BH85,P79:P85)/SUM(P79:P85)</f>
        <v>0.42203414296849318</v>
      </c>
      <c r="CE14" s="129">
        <f t="shared" ref="CE14" si="507">SUMPRODUCT(BI79:BI85,Q79:Q85)/SUM(Q79:Q85)</f>
        <v>0.45606140717583654</v>
      </c>
      <c r="CF14" s="129">
        <f t="shared" ref="CF14" si="508">SUMPRODUCT(BJ79:BJ85,R79:R85)/SUM(R79:R85)</f>
        <v>0.41049613779598043</v>
      </c>
      <c r="CG14" s="129">
        <f t="shared" ref="CG14" si="509">SUMPRODUCT(BK79:BK85,S79:S85)/SUM(S79:S85)</f>
        <v>0.58214285714285718</v>
      </c>
      <c r="CH14" s="129">
        <f t="shared" ref="CH14" si="510">SUMPRODUCT(BL79:BL85,T79:T85)/SUM(T79:T85)</f>
        <v>0.40923285497490852</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25416438.952709794</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11">SUM(B86:B92)</f>
        <v>38681422</v>
      </c>
      <c r="Y15" s="70">
        <f t="shared" ref="Y15" si="512">SUM(C86:C92)</f>
        <v>41297067</v>
      </c>
      <c r="Z15" s="70">
        <f t="shared" ref="Z15" si="513">SUM(D86:D92)</f>
        <v>39277782</v>
      </c>
      <c r="AA15" s="70">
        <f t="shared" ref="AA15" si="514">SUM(E86:E92)</f>
        <v>42588014</v>
      </c>
      <c r="AB15" s="70">
        <f t="shared" ref="AB15" si="515">SUM(F86:F92)</f>
        <v>44658988</v>
      </c>
      <c r="AC15" s="70">
        <f t="shared" ref="AC15" si="516">SUM(G86:G92)</f>
        <v>43999711</v>
      </c>
      <c r="AD15" s="70">
        <f t="shared" ref="AD15" si="517">SUM(H86:H92)</f>
        <v>39351578</v>
      </c>
      <c r="AE15" s="70">
        <f t="shared" ref="AE15" si="518">SUM(I86:I92)</f>
        <v>77085576</v>
      </c>
      <c r="AF15" s="70">
        <f t="shared" ref="AF15" si="519">SUM(J86:J92)</f>
        <v>57252253</v>
      </c>
      <c r="AG15" s="70">
        <f t="shared" ref="AG15" si="520">SUM(K86:K92)</f>
        <v>57543440</v>
      </c>
      <c r="AH15" s="70">
        <f t="shared" ref="AH15" si="521">SUM(L86:L92)</f>
        <v>65161099</v>
      </c>
      <c r="AI15" s="70">
        <f t="shared" ref="AI15" si="522">SUM(M86:M92)</f>
        <v>73139129</v>
      </c>
      <c r="AJ15" s="70">
        <f t="shared" ref="AJ15" si="523">SUM(N86:N92)</f>
        <v>45765511</v>
      </c>
      <c r="AK15" s="70">
        <f t="shared" ref="AK15" si="524">SUM(O86:O92)</f>
        <v>50901814</v>
      </c>
      <c r="AL15" s="70">
        <f t="shared" ref="AL15" si="525">SUM(P86:P92)</f>
        <v>43691247</v>
      </c>
      <c r="AM15" s="70">
        <f t="shared" ref="AM15" si="526">SUM(Q86:Q92)</f>
        <v>45469824</v>
      </c>
      <c r="AN15" s="70">
        <f t="shared" ref="AN15" si="527">SUM(R86:R92)</f>
        <v>57769088</v>
      </c>
      <c r="AO15" s="70">
        <f t="shared" ref="AO15" si="528">SUM(S86:S92)</f>
        <v>40431610</v>
      </c>
      <c r="AP15" s="70">
        <f t="shared" ref="AP15" si="529">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30">SUMPRODUCT(AT86:AT92,B86:B92)/SUM(B86:B92)</f>
        <v>0.2998528646974955</v>
      </c>
      <c r="BQ15" s="129">
        <f t="shared" ref="BQ15" si="531">SUMPRODUCT(AU86:AU92,C86:C92)/SUM(C86:C92)</f>
        <v>0.21222903121682737</v>
      </c>
      <c r="BR15" s="129">
        <f t="shared" ref="BR15" si="532">SUMPRODUCT(AV86:AV92,D86:D92)/SUM(D86:D92)</f>
        <v>0.28666483844904139</v>
      </c>
      <c r="BS15" s="129">
        <f t="shared" ref="BS15" si="533">SUMPRODUCT(AW86:AW92,E86:E92)/SUM(E86:E92)</f>
        <v>0.51805304148095133</v>
      </c>
      <c r="BT15" s="129">
        <f t="shared" ref="BT15" si="534">SUMPRODUCT(AX86:AX92,F86:F92)/SUM(F86:F92)</f>
        <v>0.27983884490018807</v>
      </c>
      <c r="BU15" s="129">
        <f t="shared" ref="BU15" si="535">SUMPRODUCT(AY86:AY92,G86:G92)/SUM(G86:G92)</f>
        <v>0.40606662352092865</v>
      </c>
      <c r="BV15" s="129">
        <f t="shared" ref="BV15" si="536">SUMPRODUCT(AZ86:AZ92,H86:H92)/SUM(H86:H92)</f>
        <v>0.25477945879465252</v>
      </c>
      <c r="BW15" s="129">
        <f t="shared" ref="BW15" si="537">SUMPRODUCT(BA86:BA92,I86:I92)/SUM(I86:I92)</f>
        <v>0.21694014789310759</v>
      </c>
      <c r="BX15" s="129">
        <f t="shared" ref="BX15" si="538">SUMPRODUCT(BB86:BB92,J86:J92)/SUM(J86:J92)</f>
        <v>0.31300548518803301</v>
      </c>
      <c r="BY15" s="129">
        <f t="shared" ref="BY15" si="539">SUMPRODUCT(BC86:BC92,K86:K92)/SUM(K86:K92)</f>
        <v>0.31710860973018062</v>
      </c>
      <c r="BZ15" s="129">
        <f t="shared" ref="BZ15" si="540">SUMPRODUCT(BD86:BD92,L86:L92)/SUM(L86:L92)</f>
        <v>0.23053085518861488</v>
      </c>
      <c r="CA15" s="129">
        <f t="shared" ref="CA15" si="541">SUMPRODUCT(BE86:BE92,M86:M92)/SUM(M86:M92)</f>
        <v>0.34409677430946967</v>
      </c>
      <c r="CB15" s="129">
        <f t="shared" ref="CB15" si="542">SUMPRODUCT(BF86:BF92,N86:N92)/SUM(N86:N92)</f>
        <v>0.31228960742402717</v>
      </c>
      <c r="CC15" s="129">
        <f t="shared" ref="CC15" si="543">SUMPRODUCT(BG86:BG92,O86:O92)/SUM(O86:O92)</f>
        <v>0.24604574024856951</v>
      </c>
      <c r="CD15" s="129">
        <f t="shared" ref="CD15" si="544">SUMPRODUCT(BH86:BH92,P86:P92)/SUM(P86:P92)</f>
        <v>0.43813736296593236</v>
      </c>
      <c r="CE15" s="129">
        <f t="shared" ref="CE15" si="545">SUMPRODUCT(BI86:BI92,Q86:Q92)/SUM(Q86:Q92)</f>
        <v>0.47638993123221646</v>
      </c>
      <c r="CF15" s="129">
        <f t="shared" ref="CF15" si="546">SUMPRODUCT(BJ86:BJ92,R86:R92)/SUM(R86:R92)</f>
        <v>0.38994546614134967</v>
      </c>
      <c r="CG15" s="129">
        <f t="shared" ref="CG15" si="547">SUMPRODUCT(BK86:BK92,S86:S92)/SUM(S86:S92)</f>
        <v>0.58214285714285718</v>
      </c>
      <c r="CH15" s="129">
        <f t="shared" ref="CH15" si="548">SUMPRODUCT(BL86:BL92,T86:T92)/SUM(T86:T92)</f>
        <v>0.3928253154492769</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24462309.127216119</v>
      </c>
      <c r="EA15" s="88">
        <f t="shared" si="123"/>
        <v>19878415.098481111</v>
      </c>
      <c r="EB15" s="50"/>
      <c r="EC15" s="201" t="s">
        <v>422</v>
      </c>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3"/>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9">SUM(B93:B99)</f>
        <v>35193821</v>
      </c>
      <c r="Y16" s="70">
        <f t="shared" ref="Y16" si="550">SUM(C93:C99)</f>
        <v>60514239</v>
      </c>
      <c r="Z16" s="70">
        <f t="shared" ref="Z16" si="551">SUM(D93:D99)</f>
        <v>53776851</v>
      </c>
      <c r="AA16" s="70">
        <f t="shared" ref="AA16" si="552">SUM(E93:E99)</f>
        <v>40693098</v>
      </c>
      <c r="AB16" s="70">
        <f t="shared" ref="AB16" si="553">SUM(F93:F99)</f>
        <v>58971202</v>
      </c>
      <c r="AC16" s="70">
        <f t="shared" ref="AC16" si="554">SUM(G93:G99)</f>
        <v>52124471</v>
      </c>
      <c r="AD16" s="70">
        <f t="shared" ref="AD16" si="555">SUM(H93:H99)</f>
        <v>39796528</v>
      </c>
      <c r="AE16" s="70">
        <f t="shared" ref="AE16" si="556">SUM(I93:I99)</f>
        <v>95511124</v>
      </c>
      <c r="AF16" s="70">
        <f t="shared" ref="AF16" si="557">SUM(J93:J99)</f>
        <v>74479801</v>
      </c>
      <c r="AG16" s="70">
        <f t="shared" ref="AG16" si="558">SUM(K93:K99)</f>
        <v>79868693</v>
      </c>
      <c r="AH16" s="70">
        <f t="shared" ref="AH16" si="559">SUM(L93:L99)</f>
        <v>90531580</v>
      </c>
      <c r="AI16" s="70">
        <f t="shared" ref="AI16" si="560">SUM(M93:M99)</f>
        <v>75344723</v>
      </c>
      <c r="AJ16" s="70">
        <f t="shared" ref="AJ16" si="561">SUM(N93:N99)</f>
        <v>52667461</v>
      </c>
      <c r="AK16" s="70">
        <f t="shared" ref="AK16" si="562">SUM(O93:O99)</f>
        <v>64699616</v>
      </c>
      <c r="AL16" s="70">
        <f t="shared" ref="AL16" si="563">SUM(P93:P99)</f>
        <v>62923805</v>
      </c>
      <c r="AM16" s="70">
        <f t="shared" ref="AM16" si="564">SUM(Q93:Q99)</f>
        <v>57667755</v>
      </c>
      <c r="AN16" s="70">
        <f t="shared" ref="AN16" si="565">SUM(R93:R99)</f>
        <v>98046978</v>
      </c>
      <c r="AO16" s="70">
        <f t="shared" ref="AO16" si="566">SUM(S93:S99)</f>
        <v>44104063</v>
      </c>
      <c r="AP16" s="70">
        <f t="shared" ref="AP16" si="567">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8">SUMPRODUCT(AT93:AT99,B93:B99)/SUM(B93:B99)</f>
        <v>0.30626843261905135</v>
      </c>
      <c r="BQ16" s="129">
        <f t="shared" ref="BQ16" si="569">SUMPRODUCT(AU93:AU99,C93:C99)/SUM(C93:C99)</f>
        <v>0.22578818929631658</v>
      </c>
      <c r="BR16" s="129">
        <f t="shared" ref="BR16" si="570">SUMPRODUCT(AV93:AV99,D93:D99)/SUM(D93:D99)</f>
        <v>0.29926092892646322</v>
      </c>
      <c r="BS16" s="129">
        <f t="shared" ref="BS16" si="571">SUMPRODUCT(AW93:AW99,E93:E99)/SUM(E93:E99)</f>
        <v>0.35586254544993873</v>
      </c>
      <c r="BT16" s="129">
        <f t="shared" ref="BT16" si="572">SUMPRODUCT(AX93:AX99,F93:F99)/SUM(F93:F99)</f>
        <v>0.25059170436223138</v>
      </c>
      <c r="BU16" s="129">
        <f t="shared" ref="BU16" si="573">SUMPRODUCT(AY93:AY99,G93:G99)/SUM(G93:G99)</f>
        <v>0.28247753140000431</v>
      </c>
      <c r="BV16" s="129">
        <f t="shared" ref="BV16" si="574">SUMPRODUCT(AZ93:AZ99,H93:H99)/SUM(H93:H99)</f>
        <v>0.2252216753128225</v>
      </c>
      <c r="BW16" s="129">
        <f t="shared" ref="BW16" si="575">SUMPRODUCT(BA93:BA99,I93:I99)/SUM(I93:I99)</f>
        <v>0.19534721659176107</v>
      </c>
      <c r="BX16" s="129">
        <f t="shared" ref="BX16" si="576">SUMPRODUCT(BB93:BB99,J93:J99)/SUM(J93:J99)</f>
        <v>0.29210336698142292</v>
      </c>
      <c r="BY16" s="129">
        <f t="shared" ref="BY16" si="577">SUMPRODUCT(BC93:BC99,K93:K99)/SUM(K93:K99)</f>
        <v>0.19265714151601301</v>
      </c>
      <c r="BZ16" s="129">
        <f t="shared" ref="BZ16" si="578">SUMPRODUCT(BD93:BD99,L93:L99)/SUM(L93:L99)</f>
        <v>0.23780146423920678</v>
      </c>
      <c r="CA16" s="129">
        <f t="shared" ref="CA16" si="579">SUMPRODUCT(BE93:BE99,M93:M99)/SUM(M93:M99)</f>
        <v>0.30651244816726297</v>
      </c>
      <c r="CB16" s="129">
        <f t="shared" ref="CB16" si="580">SUMPRODUCT(BF93:BF99,N93:N99)/SUM(N93:N99)</f>
        <v>0.33662404833960735</v>
      </c>
      <c r="CC16" s="129">
        <f t="shared" ref="CC16" si="581">SUMPRODUCT(BG93:BG99,O93:O99)/SUM(O93:O99)</f>
        <v>0.17922362310307574</v>
      </c>
      <c r="CD16" s="129">
        <f t="shared" ref="CD16" si="582">SUMPRODUCT(BH93:BH99,P93:P99)/SUM(P93:P99)</f>
        <v>0.43927292707135002</v>
      </c>
      <c r="CE16" s="129">
        <f t="shared" ref="CE16" si="583">SUMPRODUCT(BI93:BI99,Q93:Q99)/SUM(Q93:Q99)</f>
        <v>0.48319817507110241</v>
      </c>
      <c r="CF16" s="129">
        <f t="shared" ref="CF16" si="584">SUMPRODUCT(BJ93:BJ99,R93:R99)/SUM(R93:R99)</f>
        <v>0.34154177105742273</v>
      </c>
      <c r="CG16" s="129">
        <f t="shared" ref="CG16" si="585">SUMPRODUCT(BK93:BK99,S93:S99)/SUM(S93:S99)</f>
        <v>0.6150052647724803</v>
      </c>
      <c r="CH16" s="129">
        <f t="shared" ref="CH16" si="586">SUMPRODUCT(BL93:BL99,T93:T99)/SUM(T93:T99)</f>
        <v>0.37012052500649073</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28189174.573502574</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87">SUM(B100:B106)</f>
        <v>46907075</v>
      </c>
      <c r="Y17" s="70">
        <f t="shared" ref="Y17" si="588">SUM(C100:C106)</f>
        <v>76077852</v>
      </c>
      <c r="Z17" s="70">
        <f t="shared" ref="Z17" si="589">SUM(D100:D106)</f>
        <v>73350747</v>
      </c>
      <c r="AA17" s="70">
        <f t="shared" ref="AA17" si="590">SUM(E100:E106)</f>
        <v>49767452</v>
      </c>
      <c r="AB17" s="70">
        <f t="shared" ref="AB17" si="591">SUM(F100:F106)</f>
        <v>80423696</v>
      </c>
      <c r="AC17" s="70">
        <f t="shared" ref="AC17" si="592">SUM(G100:G106)</f>
        <v>61032701</v>
      </c>
      <c r="AD17" s="70">
        <f t="shared" ref="AD17" si="593">SUM(H100:H106)</f>
        <v>49515100</v>
      </c>
      <c r="AE17" s="70">
        <f t="shared" ref="AE17" si="594">SUM(I100:I106)</f>
        <v>126003366</v>
      </c>
      <c r="AF17" s="70">
        <f t="shared" ref="AF17" si="595">SUM(J100:J106)</f>
        <v>95805219</v>
      </c>
      <c r="AG17" s="70">
        <f t="shared" ref="AG17" si="596">SUM(K100:K106)</f>
        <v>99942239</v>
      </c>
      <c r="AH17" s="70">
        <f t="shared" ref="AH17" si="597">SUM(L100:L106)</f>
        <v>97701835</v>
      </c>
      <c r="AI17" s="70">
        <f t="shared" ref="AI17" si="598">SUM(M100:M106)</f>
        <v>81957889</v>
      </c>
      <c r="AJ17" s="70">
        <f t="shared" ref="AJ17" si="599">SUM(N100:N106)</f>
        <v>77436229</v>
      </c>
      <c r="AK17" s="70">
        <f t="shared" ref="AK17" si="600">SUM(O100:O106)</f>
        <v>77618524</v>
      </c>
      <c r="AL17" s="70">
        <f t="shared" ref="AL17" si="601">SUM(P100:P106)</f>
        <v>95703962</v>
      </c>
      <c r="AM17" s="70">
        <f t="shared" ref="AM17" si="602">SUM(Q100:Q106)</f>
        <v>94251390</v>
      </c>
      <c r="AN17" s="70">
        <f t="shared" ref="AN17" si="603">SUM(R100:R106)</f>
        <v>110904079</v>
      </c>
      <c r="AO17" s="70">
        <f t="shared" ref="AO17" si="604">SUM(S100:S106)</f>
        <v>59061093</v>
      </c>
      <c r="AP17" s="70">
        <f t="shared" ref="AP17" si="605">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606">SUMPRODUCT(AT100:AT106,B100:B106)/SUM(B100:B106)</f>
        <v>0.29882153010022416</v>
      </c>
      <c r="BQ17" s="129">
        <f t="shared" ref="BQ17" si="607">SUMPRODUCT(AU100:AU106,C100:C106)/SUM(C100:C106)</f>
        <v>0.2078142485502989</v>
      </c>
      <c r="BR17" s="129">
        <f t="shared" ref="BR17" si="608">SUMPRODUCT(AV100:AV106,D100:D106)/SUM(D100:D106)</f>
        <v>0.25133822097499114</v>
      </c>
      <c r="BS17" s="129">
        <f t="shared" ref="BS17" si="609">SUMPRODUCT(AW100:AW106,E100:E106)/SUM(E100:E106)</f>
        <v>0.25327714542098517</v>
      </c>
      <c r="BT17" s="129">
        <f t="shared" ref="BT17" si="610">SUMPRODUCT(AX100:AX106,F100:F106)/SUM(F100:F106)</f>
        <v>0.21442969809831633</v>
      </c>
      <c r="BU17" s="129">
        <f t="shared" ref="BU17" si="611">SUMPRODUCT(AY100:AY106,G100:G106)/SUM(G100:G106)</f>
        <v>0.25377074279925976</v>
      </c>
      <c r="BV17" s="129">
        <f t="shared" ref="BV17" si="612">SUMPRODUCT(AZ100:AZ106,H100:H106)/SUM(H100:H106)</f>
        <v>0.22442669186885525</v>
      </c>
      <c r="BW17" s="129">
        <f t="shared" ref="BW17" si="613">SUMPRODUCT(BA100:BA106,I100:I106)/SUM(I100:I106)</f>
        <v>0.18154250577154457</v>
      </c>
      <c r="BX17" s="129">
        <f t="shared" ref="BX17" si="614">SUMPRODUCT(BB100:BB106,J100:J106)/SUM(J100:J106)</f>
        <v>0.30228675646690095</v>
      </c>
      <c r="BY17" s="129">
        <f t="shared" ref="BY17" si="615">SUMPRODUCT(BC100:BC106,K100:K106)/SUM(K100:K106)</f>
        <v>0.17151691797270449</v>
      </c>
      <c r="BZ17" s="129">
        <f t="shared" ref="BZ17" si="616">SUMPRODUCT(BD100:BD106,L100:L106)/SUM(L100:L106)</f>
        <v>0.24561195393414656</v>
      </c>
      <c r="CA17" s="129">
        <f t="shared" ref="CA17" si="617">SUMPRODUCT(BE100:BE106,M100:M106)/SUM(M100:M106)</f>
        <v>0.25331826827151149</v>
      </c>
      <c r="CB17" s="129">
        <f t="shared" ref="CB17" si="618">SUMPRODUCT(BF100:BF106,N100:N106)/SUM(N100:N106)</f>
        <v>0.33377612120991101</v>
      </c>
      <c r="CC17" s="129">
        <f t="shared" ref="CC17" si="619">SUMPRODUCT(BG100:BG106,O100:O106)/SUM(O100:O106)</f>
        <v>0.18447812016204695</v>
      </c>
      <c r="CD17" s="129">
        <f t="shared" ref="CD17" si="620">SUMPRODUCT(BH100:BH106,P100:P106)/SUM(P100:P106)</f>
        <v>0.42542183968758485</v>
      </c>
      <c r="CE17" s="129">
        <f t="shared" ref="CE17" si="621">SUMPRODUCT(BI100:BI106,Q100:Q106)/SUM(Q100:Q106)</f>
        <v>0.43564036807683398</v>
      </c>
      <c r="CF17" s="129">
        <f t="shared" ref="CF17" si="622">SUMPRODUCT(BJ100:BJ106,R100:R106)/SUM(R100:R106)</f>
        <v>0.32492251425579977</v>
      </c>
      <c r="CG17" s="129">
        <f t="shared" ref="CG17" si="623">SUMPRODUCT(BK100:BK106,S100:S106)/SUM(S100:S106)</f>
        <v>0.55999224411153381</v>
      </c>
      <c r="CH17" s="129">
        <f t="shared" ref="CH17" si="624">SUMPRODUCT(BL100:BL106,T100:T106)/SUM(T100:T106)</f>
        <v>0.34189712191506633</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v>
      </c>
      <c r="EA17" s="88">
        <f t="shared" si="123"/>
        <v>33040434.2813421</v>
      </c>
      <c r="EB17" s="50"/>
      <c r="EC17" s="59" t="s">
        <v>481</v>
      </c>
      <c r="ED17" s="151">
        <f>SUM(B171:B177)</f>
        <v>304916517</v>
      </c>
      <c r="EE17" s="151">
        <f t="shared" ref="EE17:EW17" si="625">SUM(C171:C177)</f>
        <v>313884627</v>
      </c>
      <c r="EF17" s="151">
        <f t="shared" si="625"/>
        <v>242514115</v>
      </c>
      <c r="EG17" s="151">
        <f t="shared" si="625"/>
        <v>300582057</v>
      </c>
      <c r="EH17" s="151">
        <f t="shared" si="625"/>
        <v>299531691</v>
      </c>
      <c r="EI17" s="151">
        <f t="shared" si="625"/>
        <v>296873812</v>
      </c>
      <c r="EJ17" s="151">
        <f t="shared" si="625"/>
        <v>226117152</v>
      </c>
      <c r="EK17" s="151">
        <f t="shared" si="625"/>
        <v>284346588</v>
      </c>
      <c r="EL17" s="151">
        <f t="shared" si="625"/>
        <v>271936076</v>
      </c>
      <c r="EM17" s="151">
        <f t="shared" si="625"/>
        <v>312907035</v>
      </c>
      <c r="EN17" s="151">
        <f t="shared" si="625"/>
        <v>324433039</v>
      </c>
      <c r="EO17" s="151">
        <f t="shared" si="625"/>
        <v>273687463</v>
      </c>
      <c r="EP17" s="151">
        <f t="shared" si="625"/>
        <v>303613791</v>
      </c>
      <c r="EQ17" s="151">
        <f t="shared" si="625"/>
        <v>264225583</v>
      </c>
      <c r="ER17" s="151">
        <f t="shared" si="625"/>
        <v>313826917</v>
      </c>
      <c r="ES17" s="151">
        <f t="shared" si="625"/>
        <v>324657813</v>
      </c>
      <c r="ET17" s="151">
        <f t="shared" si="625"/>
        <v>328945419</v>
      </c>
      <c r="EU17" s="151">
        <f t="shared" si="625"/>
        <v>364174027</v>
      </c>
      <c r="EV17" s="151">
        <f t="shared" si="625"/>
        <v>260206196</v>
      </c>
      <c r="EW17" s="151">
        <f t="shared" si="625"/>
        <v>319165951.80000001</v>
      </c>
      <c r="EX17" s="152">
        <f>(EV17-EU17)/EU17</f>
        <v>-0.28548941794797461</v>
      </c>
      <c r="EY17" s="153">
        <f>(EV17-EW17)/EW17</f>
        <v>-0.18473071913681494</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26">SUM(B107:B113)</f>
        <v>73376195</v>
      </c>
      <c r="Y18" s="70">
        <f t="shared" ref="Y18" si="627">SUM(C107:C113)</f>
        <v>84431218</v>
      </c>
      <c r="Z18" s="70">
        <f t="shared" ref="Z18" si="628">SUM(D107:D113)</f>
        <v>93267422</v>
      </c>
      <c r="AA18" s="70">
        <f t="shared" ref="AA18" si="629">SUM(E107:E113)</f>
        <v>66116098</v>
      </c>
      <c r="AB18" s="70">
        <f t="shared" ref="AB18" si="630">SUM(F107:F113)</f>
        <v>117298390</v>
      </c>
      <c r="AC18" s="70">
        <f t="shared" ref="AC18" si="631">SUM(G107:G113)</f>
        <v>76563573</v>
      </c>
      <c r="AD18" s="70">
        <f t="shared" ref="AD18" si="632">SUM(H107:H113)</f>
        <v>72182279</v>
      </c>
      <c r="AE18" s="70">
        <f t="shared" ref="AE18" si="633">SUM(I107:I113)</f>
        <v>131977403</v>
      </c>
      <c r="AF18" s="70">
        <f t="shared" ref="AF18" si="634">SUM(J107:J113)</f>
        <v>128900321</v>
      </c>
      <c r="AG18" s="70">
        <f t="shared" ref="AG18" si="635">SUM(K107:K113)</f>
        <v>109923684</v>
      </c>
      <c r="AH18" s="70">
        <f t="shared" ref="AH18" si="636">SUM(L107:L113)</f>
        <v>133796139</v>
      </c>
      <c r="AI18" s="70">
        <f t="shared" ref="AI18" si="637">SUM(M107:M113)</f>
        <v>110007465</v>
      </c>
      <c r="AJ18" s="70">
        <f t="shared" ref="AJ18" si="638">SUM(N107:N113)</f>
        <v>118945157</v>
      </c>
      <c r="AK18" s="70">
        <f t="shared" ref="AK18" si="639">SUM(O107:O113)</f>
        <v>103397205</v>
      </c>
      <c r="AL18" s="70">
        <f t="shared" ref="AL18" si="640">SUM(P107:P113)</f>
        <v>145535454</v>
      </c>
      <c r="AM18" s="70">
        <f t="shared" ref="AM18" si="641">SUM(Q107:Q113)</f>
        <v>108756773</v>
      </c>
      <c r="AN18" s="70">
        <f t="shared" ref="AN18" si="642">SUM(R107:R113)</f>
        <v>122499333</v>
      </c>
      <c r="AO18" s="70">
        <f t="shared" ref="AO18" si="643">SUM(S107:S113)</f>
        <v>89389253</v>
      </c>
      <c r="AP18" s="70">
        <f t="shared" ref="AP18" si="644">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45">SUMPRODUCT(AT107:AT113,B107:B113)/SUM(B107:B113)</f>
        <v>0.28663124666305967</v>
      </c>
      <c r="BQ18" s="129">
        <f t="shared" ref="BQ18" si="646">SUMPRODUCT(AU107:AU113,C107:C113)/SUM(C107:C113)</f>
        <v>0.20448580199189301</v>
      </c>
      <c r="BR18" s="129">
        <f t="shared" ref="BR18" si="647">SUMPRODUCT(AV107:AV113,D107:D113)/SUM(D107:D113)</f>
        <v>0.1882759463561671</v>
      </c>
      <c r="BS18" s="129">
        <f t="shared" ref="BS18" si="648">SUMPRODUCT(AW107:AW113,E107:E113)/SUM(E107:E113)</f>
        <v>0.24416009864949992</v>
      </c>
      <c r="BT18" s="129">
        <f t="shared" ref="BT18" si="649">SUMPRODUCT(AX107:AX113,F107:F113)/SUM(F107:F113)</f>
        <v>0.20037235447900195</v>
      </c>
      <c r="BU18" s="129">
        <f t="shared" ref="BU18" si="650">SUMPRODUCT(AY107:AY113,G107:G113)/SUM(G107:G113)</f>
        <v>0.25659199271844702</v>
      </c>
      <c r="BV18" s="129">
        <f t="shared" ref="BV18" si="651">SUMPRODUCT(AZ107:AZ113,H107:H113)/SUM(H107:H113)</f>
        <v>0.22163479848010892</v>
      </c>
      <c r="BW18" s="129">
        <f t="shared" ref="BW18" si="652">SUMPRODUCT(BA107:BA113,I107:I113)/SUM(I107:I113)</f>
        <v>0.1876477862660228</v>
      </c>
      <c r="BX18" s="129">
        <f t="shared" ref="BX18" si="653">SUMPRODUCT(BB107:BB113,J107:J113)/SUM(J107:J113)</f>
        <v>0.26800074064695212</v>
      </c>
      <c r="BY18" s="129">
        <f t="shared" ref="BY18" si="654">SUMPRODUCT(BC107:BC113,K107:K113)/SUM(K107:K113)</f>
        <v>0.18841035378892707</v>
      </c>
      <c r="BZ18" s="129">
        <f t="shared" ref="BZ18" si="655">SUMPRODUCT(BD107:BD113,L107:L113)/SUM(L107:L113)</f>
        <v>0.23166021067746526</v>
      </c>
      <c r="CA18" s="129">
        <f t="shared" ref="CA18" si="656">SUMPRODUCT(BE107:BE113,M107:M113)/SUM(M107:M113)</f>
        <v>0.226430542457148</v>
      </c>
      <c r="CB18" s="129">
        <f t="shared" ref="CB18" si="657">SUMPRODUCT(BF107:BF113,N107:N113)/SUM(N107:N113)</f>
        <v>0.30230117561012404</v>
      </c>
      <c r="CC18" s="129">
        <f t="shared" ref="CC18" si="658">SUMPRODUCT(BG107:BG113,O107:O113)/SUM(O107:O113)</f>
        <v>0.18836305010022783</v>
      </c>
      <c r="CD18" s="129">
        <f t="shared" ref="CD18" si="659">SUMPRODUCT(BH107:BH113,P107:P113)/SUM(P107:P113)</f>
        <v>0.32832025016813815</v>
      </c>
      <c r="CE18" s="129">
        <f t="shared" ref="CE18" si="660">SUMPRODUCT(BI107:BI113,Q107:Q113)/SUM(Q107:Q113)</f>
        <v>0.33286816142321823</v>
      </c>
      <c r="CF18" s="129">
        <f t="shared" ref="CF18" si="661">SUMPRODUCT(BJ107:BJ113,R107:R113)/SUM(R107:R113)</f>
        <v>0.31826229084320251</v>
      </c>
      <c r="CG18" s="129">
        <f t="shared" ref="CG18" si="662">SUMPRODUCT(BK107:BK113,S107:S113)/SUM(S107:S113)</f>
        <v>0.34949868324162708</v>
      </c>
      <c r="CH18" s="129">
        <f t="shared" ref="CH18" si="663">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SUM(CL171:CL177)</f>
        <v>34014917.072694451</v>
      </c>
      <c r="EE18" s="154">
        <f t="shared" ref="EE18:EW18" si="664">SUM(CM171:CM177)</f>
        <v>47979804.148330823</v>
      </c>
      <c r="EF18" s="154">
        <f t="shared" si="664"/>
        <v>43707354.686507933</v>
      </c>
      <c r="EG18" s="154">
        <f t="shared" si="664"/>
        <v>31277200.258767515</v>
      </c>
      <c r="EH18" s="154">
        <f t="shared" si="664"/>
        <v>48221474.523174606</v>
      </c>
      <c r="EI18" s="154">
        <f t="shared" si="664"/>
        <v>50045323.148479529</v>
      </c>
      <c r="EJ18" s="154">
        <f t="shared" si="664"/>
        <v>41928269.510470591</v>
      </c>
      <c r="EK18" s="154">
        <f t="shared" si="664"/>
        <v>50031170.538313717</v>
      </c>
      <c r="EL18" s="154">
        <f t="shared" si="664"/>
        <v>44224250.375035711</v>
      </c>
      <c r="EM18" s="154">
        <f t="shared" si="664"/>
        <v>58069176.278214291</v>
      </c>
      <c r="EN18" s="154">
        <f t="shared" si="664"/>
        <v>68170518.375</v>
      </c>
      <c r="EO18" s="154">
        <f t="shared" si="664"/>
        <v>63408483.117813572</v>
      </c>
      <c r="EP18" s="154">
        <f t="shared" si="664"/>
        <v>44737660.575471006</v>
      </c>
      <c r="EQ18" s="154">
        <f t="shared" si="664"/>
        <v>67164038.93291384</v>
      </c>
      <c r="ER18" s="154">
        <f t="shared" si="664"/>
        <v>60070584.828435145</v>
      </c>
      <c r="ES18" s="154">
        <f t="shared" si="664"/>
        <v>59574304.884866066</v>
      </c>
      <c r="ET18" s="154">
        <f t="shared" si="664"/>
        <v>99354267.13471429</v>
      </c>
      <c r="EU18" s="154">
        <f t="shared" si="664"/>
        <v>79469772.431091279</v>
      </c>
      <c r="EV18" s="154">
        <f t="shared" si="664"/>
        <v>45340734.833520405</v>
      </c>
      <c r="EW18" s="154">
        <f t="shared" si="664"/>
        <v>73126593.642404124</v>
      </c>
      <c r="EX18" s="152">
        <f>(EV18-EU18)/EU18</f>
        <v>-0.42945935987377298</v>
      </c>
      <c r="EY18" s="153">
        <f>(EV18-EW18)/EW18</f>
        <v>-0.37996927553824217</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65">SUM(B114:B120)</f>
        <v>99925666</v>
      </c>
      <c r="Y19" s="70">
        <f t="shared" ref="Y19" si="666">SUM(C114:C120)</f>
        <v>109842318</v>
      </c>
      <c r="Z19" s="70">
        <f t="shared" ref="Z19" si="667">SUM(D114:D120)</f>
        <v>122176731</v>
      </c>
      <c r="AA19" s="70">
        <f t="shared" ref="AA19" si="668">SUM(E114:E120)</f>
        <v>120961003</v>
      </c>
      <c r="AB19" s="70">
        <f t="shared" ref="AB19" si="669">SUM(F114:F120)</f>
        <v>136399914</v>
      </c>
      <c r="AC19" s="70">
        <f t="shared" ref="AC19" si="670">SUM(G114:G120)</f>
        <v>119287663</v>
      </c>
      <c r="AD19" s="70">
        <f t="shared" ref="AD19" si="671">SUM(H114:H120)</f>
        <v>111113581</v>
      </c>
      <c r="AE19" s="70">
        <f t="shared" ref="AE19" si="672">SUM(I114:I120)</f>
        <v>140002819</v>
      </c>
      <c r="AF19" s="70">
        <f t="shared" ref="AF19" si="673">SUM(J114:J120)</f>
        <v>167489334</v>
      </c>
      <c r="AG19" s="70">
        <f t="shared" ref="AG19" si="674">SUM(K114:K120)</f>
        <v>127137367</v>
      </c>
      <c r="AH19" s="70">
        <f t="shared" ref="AH19" si="675">SUM(L114:L120)</f>
        <v>180479756</v>
      </c>
      <c r="AI19" s="70">
        <f t="shared" ref="AI19" si="676">SUM(M114:M120)</f>
        <v>125030765</v>
      </c>
      <c r="AJ19" s="70">
        <f t="shared" ref="AJ19" si="677">SUM(N114:N120)</f>
        <v>144210216</v>
      </c>
      <c r="AK19" s="70">
        <f t="shared" ref="AK19" si="678">SUM(O114:O120)</f>
        <v>118291482</v>
      </c>
      <c r="AL19" s="70">
        <f t="shared" ref="AL19" si="679">SUM(P114:P120)</f>
        <v>152848859</v>
      </c>
      <c r="AM19" s="70">
        <f t="shared" ref="AM19" si="680">SUM(Q114:Q120)</f>
        <v>160208182</v>
      </c>
      <c r="AN19" s="70">
        <f t="shared" ref="AN19" si="681">SUM(R114:R120)</f>
        <v>122695189</v>
      </c>
      <c r="AO19" s="70">
        <f t="shared" ref="AO19" si="682">SUM(S114:S120)</f>
        <v>126438678</v>
      </c>
      <c r="AP19" s="70">
        <f t="shared" ref="AP19" si="683">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84">SUMPRODUCT(AT114:AT120,B114:B120)/SUM(B114:B120)</f>
        <v>0.24385638672538962</v>
      </c>
      <c r="BQ19" s="129">
        <f t="shared" ref="BQ19" si="685">SUMPRODUCT(AU114:AU120,C114:C120)/SUM(C114:C120)</f>
        <v>0.20511487599452186</v>
      </c>
      <c r="BR19" s="129">
        <f t="shared" ref="BR19" si="686">SUMPRODUCT(AV114:AV120,D114:D120)/SUM(D114:D120)</f>
        <v>0.18939147211186033</v>
      </c>
      <c r="BS19" s="129">
        <f t="shared" ref="BS19" si="687">SUMPRODUCT(AW114:AW120,E114:E120)/SUM(E114:E120)</f>
        <v>0.24243094245837235</v>
      </c>
      <c r="BT19" s="129">
        <f t="shared" ref="BT19" si="688">SUMPRODUCT(AX114:AX120,F114:F120)/SUM(F114:F120)</f>
        <v>0.18997161628261308</v>
      </c>
      <c r="BU19" s="129">
        <f t="shared" ref="BU19" si="689">SUMPRODUCT(AY114:AY120,G114:G120)/SUM(G114:G120)</f>
        <v>0.24379451494493615</v>
      </c>
      <c r="BV19" s="129">
        <f t="shared" ref="BV19" si="690">SUMPRODUCT(AZ114:AZ120,H114:H120)/SUM(H114:H120)</f>
        <v>0.21064416716080819</v>
      </c>
      <c r="BW19" s="129">
        <f t="shared" ref="BW19" si="691">SUMPRODUCT(BA114:BA120,I114:I120)/SUM(I114:I120)</f>
        <v>0.18566266912646398</v>
      </c>
      <c r="BX19" s="129">
        <f t="shared" ref="BX19" si="692">SUMPRODUCT(BB114:BB120,J114:J120)/SUM(J114:J120)</f>
        <v>0.17702532430683446</v>
      </c>
      <c r="BY19" s="129">
        <f t="shared" ref="BY19" si="693">SUMPRODUCT(BC114:BC120,K114:K120)/SUM(K114:K120)</f>
        <v>0.19129417789500075</v>
      </c>
      <c r="BZ19" s="129">
        <f t="shared" ref="BZ19" si="694">SUMPRODUCT(BD114:BD120,L114:L120)/SUM(L114:L120)</f>
        <v>0.17985883851111018</v>
      </c>
      <c r="CA19" s="129">
        <f t="shared" ref="CA19" si="695">SUMPRODUCT(BE114:BE120,M114:M120)/SUM(M114:M120)</f>
        <v>0.22162306152026195</v>
      </c>
      <c r="CB19" s="129">
        <f t="shared" ref="CB19" si="696">SUMPRODUCT(BF114:BF120,N114:N120)/SUM(N114:N120)</f>
        <v>0.23181455984913346</v>
      </c>
      <c r="CC19" s="129">
        <f t="shared" ref="CC19" si="697">SUMPRODUCT(BG114:BG120,O114:O120)/SUM(O114:O120)</f>
        <v>0.18452264675509117</v>
      </c>
      <c r="CD19" s="129">
        <f t="shared" ref="CD19" si="698">SUMPRODUCT(BH114:BH120,P114:P120)/SUM(P114:P120)</f>
        <v>0.23796559564435157</v>
      </c>
      <c r="CE19" s="129">
        <f t="shared" ref="CE19" si="699">SUMPRODUCT(BI114:BI120,Q114:Q120)/SUM(Q114:Q120)</f>
        <v>0.26130724630441876</v>
      </c>
      <c r="CF19" s="129">
        <f t="shared" ref="CF19" si="700">SUMPRODUCT(BJ114:BJ120,R114:R120)/SUM(R114:R120)</f>
        <v>0.31452301164077062</v>
      </c>
      <c r="CG19" s="129">
        <f t="shared" ref="CG19" si="701">SUMPRODUCT(BK114:BK120,S114:S120)/SUM(S114:S120)</f>
        <v>0.26518521632942105</v>
      </c>
      <c r="CH19" s="129">
        <f t="shared" ref="CH19" si="702">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703">ED18/ED17</f>
        <v>0.11155485248014443</v>
      </c>
      <c r="EE19" s="155">
        <f t="shared" ref="EE19:EV19" si="704">EE18/EE17</f>
        <v>0.15285808867705655</v>
      </c>
      <c r="EF19" s="155">
        <f t="shared" si="704"/>
        <v>0.1802260239017755</v>
      </c>
      <c r="EG19" s="155">
        <f t="shared" si="704"/>
        <v>0.10405544685845142</v>
      </c>
      <c r="EH19" s="155">
        <f t="shared" si="704"/>
        <v>0.16098955794021344</v>
      </c>
      <c r="EI19" s="155">
        <f t="shared" si="704"/>
        <v>0.16857439466058236</v>
      </c>
      <c r="EJ19" s="155">
        <f t="shared" si="704"/>
        <v>0.18542719621053158</v>
      </c>
      <c r="EK19" s="155">
        <f t="shared" si="704"/>
        <v>0.17595136586732568</v>
      </c>
      <c r="EL19" s="155">
        <f t="shared" si="704"/>
        <v>0.16262737561542115</v>
      </c>
      <c r="EM19" s="155">
        <f t="shared" si="704"/>
        <v>0.18557964437652957</v>
      </c>
      <c r="EN19" s="155">
        <f t="shared" si="704"/>
        <v>0.21012199800958004</v>
      </c>
      <c r="EO19" s="155">
        <f t="shared" si="704"/>
        <v>0.23168208884238725</v>
      </c>
      <c r="EP19" s="155">
        <f t="shared" si="704"/>
        <v>0.14735055488790694</v>
      </c>
      <c r="EQ19" s="155">
        <f t="shared" si="704"/>
        <v>0.25419203610164365</v>
      </c>
      <c r="ER19" s="155">
        <f t="shared" si="704"/>
        <v>0.19141310567836073</v>
      </c>
      <c r="ES19" s="155">
        <f t="shared" si="704"/>
        <v>0.18349875622696338</v>
      </c>
      <c r="ET19" s="155">
        <f t="shared" si="704"/>
        <v>0.3020387620437246</v>
      </c>
      <c r="EU19" s="155">
        <f t="shared" si="704"/>
        <v>0.21821922086467543</v>
      </c>
      <c r="EV19" s="155">
        <f t="shared" si="704"/>
        <v>0.17424925128808388</v>
      </c>
      <c r="EW19" s="155">
        <f t="shared" si="703"/>
        <v>0.22911777785190471</v>
      </c>
      <c r="EX19" s="156">
        <f>(EV19-EU19)/EU19</f>
        <v>-0.2014944852353712</v>
      </c>
      <c r="EY19" s="157">
        <f>(EV19-EW19)/EW19</f>
        <v>-0.23947738616462272</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705">SUM(B121:B127)</f>
        <v>115609485</v>
      </c>
      <c r="Y20" s="70">
        <f t="shared" ref="Y20" si="706">SUM(C121:C127)</f>
        <v>157135628</v>
      </c>
      <c r="Z20" s="70">
        <f t="shared" ref="Z20" si="707">SUM(D121:D127)</f>
        <v>129554979</v>
      </c>
      <c r="AA20" s="70">
        <f t="shared" ref="AA20" si="708">SUM(E121:E127)</f>
        <v>122379069</v>
      </c>
      <c r="AB20" s="70">
        <f t="shared" ref="AB20" si="709">SUM(F121:F127)</f>
        <v>182993969</v>
      </c>
      <c r="AC20" s="70">
        <f t="shared" ref="AC20" si="710">SUM(G121:G127)</f>
        <v>151904705</v>
      </c>
      <c r="AD20" s="70">
        <f t="shared" ref="AD20" si="711">SUM(H121:H127)</f>
        <v>125370918</v>
      </c>
      <c r="AE20" s="70">
        <f t="shared" ref="AE20" si="712">SUM(I121:I127)</f>
        <v>147500792</v>
      </c>
      <c r="AF20" s="70">
        <f t="shared" ref="AF20" si="713">SUM(J121:J127)</f>
        <v>187734676</v>
      </c>
      <c r="AG20" s="70">
        <f t="shared" ref="AG20" si="714">SUM(K121:K127)</f>
        <v>175506681</v>
      </c>
      <c r="AH20" s="70">
        <f t="shared" ref="AH20" si="715">SUM(L121:L127)</f>
        <v>182695831</v>
      </c>
      <c r="AI20" s="70">
        <f t="shared" ref="AI20" si="716">SUM(M121:M127)</f>
        <v>175014089</v>
      </c>
      <c r="AJ20" s="70">
        <f t="shared" ref="AJ20" si="717">SUM(N121:N127)</f>
        <v>167781994</v>
      </c>
      <c r="AK20" s="70">
        <f t="shared" ref="AK20" si="718">SUM(O121:O127)</f>
        <v>174138367</v>
      </c>
      <c r="AL20" s="70">
        <f t="shared" ref="AL20" si="719">SUM(P121:P127)</f>
        <v>187211336</v>
      </c>
      <c r="AM20" s="70">
        <f t="shared" ref="AM20" si="720">SUM(Q121:Q127)</f>
        <v>183584547</v>
      </c>
      <c r="AN20" s="70">
        <f t="shared" ref="AN20" si="721">SUM(R121:R127)</f>
        <v>183223658</v>
      </c>
      <c r="AO20" s="70">
        <f t="shared" ref="AO20" si="722">SUM(S121:S127)</f>
        <v>127249682</v>
      </c>
      <c r="AP20" s="70">
        <f t="shared" ref="AP20" si="723">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24">SUMPRODUCT(AT121:AT127,B121:B127)/SUM(B121:B127)</f>
        <v>0.21493672063516051</v>
      </c>
      <c r="BQ20" s="129">
        <f t="shared" ref="BQ20" si="725">SUMPRODUCT(AU121:AU127,C121:C127)/SUM(C121:C127)</f>
        <v>0.21087616174272764</v>
      </c>
      <c r="BR20" s="129">
        <f t="shared" ref="BR20" si="726">SUMPRODUCT(AV121:AV127,D121:D127)/SUM(D121:D127)</f>
        <v>0.1964118445099152</v>
      </c>
      <c r="BS20" s="129">
        <f t="shared" ref="BS20" si="727">SUMPRODUCT(AW121:AW127,E121:E127)/SUM(E121:E127)</f>
        <v>0.21764022467355101</v>
      </c>
      <c r="BT20" s="129">
        <f t="shared" ref="BT20" si="728">SUMPRODUCT(AX121:AX127,F121:F127)/SUM(F121:F127)</f>
        <v>0.1509613139352334</v>
      </c>
      <c r="BU20" s="129">
        <f t="shared" ref="BU20" si="729">SUMPRODUCT(AY121:AY127,G121:G127)/SUM(G121:G127)</f>
        <v>0.20998179692530061</v>
      </c>
      <c r="BV20" s="129">
        <f t="shared" ref="BV20" si="730">SUMPRODUCT(AZ121:AZ127,H121:H127)/SUM(H121:H127)</f>
        <v>0.23352498112175157</v>
      </c>
      <c r="BW20" s="129">
        <f t="shared" ref="BW20" si="731">SUMPRODUCT(BA121:BA127,I121:I127)/SUM(I121:I127)</f>
        <v>0.18233481043874403</v>
      </c>
      <c r="BX20" s="129">
        <f t="shared" ref="BX20" si="732">SUMPRODUCT(BB121:BB127,J121:J127)/SUM(J121:J127)</f>
        <v>0.15729500310435079</v>
      </c>
      <c r="BY20" s="129">
        <f t="shared" ref="BY20" si="733">SUMPRODUCT(BC121:BC127,K121:K127)/SUM(K121:K127)</f>
        <v>0.2053834724889545</v>
      </c>
      <c r="BZ20" s="129">
        <f t="shared" ref="BZ20" si="734">SUMPRODUCT(BD121:BD127,L121:L127)/SUM(L121:L127)</f>
        <v>0.15981838679200869</v>
      </c>
      <c r="CA20" s="129">
        <f t="shared" ref="CA20" si="735">SUMPRODUCT(BE121:BE127,M121:M127)/SUM(M121:M127)</f>
        <v>0.22427525953258168</v>
      </c>
      <c r="CB20" s="129">
        <f t="shared" ref="CB20" si="736">SUMPRODUCT(BF121:BF127,N121:N127)/SUM(N121:N127)</f>
        <v>0.19304167572661476</v>
      </c>
      <c r="CC20" s="129">
        <f t="shared" ref="CC20" si="737">SUMPRODUCT(BG121:BG127,O121:O127)/SUM(O121:O127)</f>
        <v>0.18789100738250469</v>
      </c>
      <c r="CD20" s="129">
        <f t="shared" ref="CD20" si="738">SUMPRODUCT(BH121:BH127,P121:P127)/SUM(P121:P127)</f>
        <v>0.1867577637047495</v>
      </c>
      <c r="CE20" s="129">
        <f t="shared" ref="CE20" si="739">SUMPRODUCT(BI121:BI127,Q121:Q127)/SUM(Q121:Q127)</f>
        <v>0.21693209307098385</v>
      </c>
      <c r="CF20" s="129">
        <f t="shared" ref="CF20" si="740">SUMPRODUCT(BJ121:BJ127,R121:R127)/SUM(R121:R127)</f>
        <v>0.31178758150078856</v>
      </c>
      <c r="CG20" s="129">
        <f t="shared" ref="CG20" si="741">SUMPRODUCT(BK121:BK127,S121:S127)/SUM(S121:S127)</f>
        <v>0.25182796544301694</v>
      </c>
      <c r="CH20" s="129">
        <f t="shared" ref="CH20" si="742">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43">SUM(B128:B134)</f>
        <v>136000103</v>
      </c>
      <c r="Y21" s="70">
        <f t="shared" ref="Y21" si="744">SUM(C128:C134)</f>
        <v>208924370</v>
      </c>
      <c r="Z21" s="70">
        <f t="shared" ref="Z21" si="745">SUM(D128:D134)</f>
        <v>184135740</v>
      </c>
      <c r="AA21" s="70">
        <f t="shared" ref="AA21" si="746">SUM(E128:E134)</f>
        <v>132889659</v>
      </c>
      <c r="AB21" s="70">
        <f t="shared" ref="AB21" si="747">SUM(F128:F134)</f>
        <v>203842084</v>
      </c>
      <c r="AC21" s="70">
        <f t="shared" ref="AC21" si="748">SUM(G128:G134)</f>
        <v>180512464</v>
      </c>
      <c r="AD21" s="70">
        <f t="shared" ref="AD21" si="749">SUM(H128:H134)</f>
        <v>152984570</v>
      </c>
      <c r="AE21" s="70">
        <f t="shared" ref="AE21" si="750">SUM(I128:I134)</f>
        <v>160924024</v>
      </c>
      <c r="AF21" s="70">
        <f t="shared" ref="AF21" si="751">SUM(J128:J134)</f>
        <v>228822964</v>
      </c>
      <c r="AG21" s="70">
        <f t="shared" ref="AG21" si="752">SUM(K128:K134)</f>
        <v>229013322</v>
      </c>
      <c r="AH21" s="70">
        <f t="shared" ref="AH21" si="753">SUM(L128:L134)</f>
        <v>198643516</v>
      </c>
      <c r="AI21" s="70">
        <f t="shared" ref="AI21" si="754">SUM(M128:M134)</f>
        <v>228922307</v>
      </c>
      <c r="AJ21" s="70">
        <f t="shared" ref="AJ21" si="755">SUM(N128:N134)</f>
        <v>208719294</v>
      </c>
      <c r="AK21" s="70">
        <f t="shared" ref="AK21" si="756">SUM(O128:O134)</f>
        <v>235405813</v>
      </c>
      <c r="AL21" s="70">
        <f t="shared" ref="AL21" si="757">SUM(P128:P134)</f>
        <v>227549168</v>
      </c>
      <c r="AM21" s="70">
        <f t="shared" ref="AM21" si="758">SUM(Q128:Q134)</f>
        <v>213109561</v>
      </c>
      <c r="AN21" s="70">
        <f t="shared" ref="AN21" si="759">SUM(R128:R134)</f>
        <v>219738776</v>
      </c>
      <c r="AO21" s="70">
        <f t="shared" ref="AO21" si="760">SUM(S128:S134)</f>
        <v>183447579</v>
      </c>
      <c r="AP21" s="70">
        <f t="shared" ref="AP21" si="761">SUM(T128:T134)</f>
        <v>177307004</v>
      </c>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62">SUMPRODUCT(AT128:AT134,B128:B134)/SUM(B128:B134)</f>
        <v>0.20831328916223937</v>
      </c>
      <c r="BQ21" s="129">
        <f t="shared" ref="BQ21" si="763">SUMPRODUCT(AU128:AU134,C128:C134)/SUM(C128:C134)</f>
        <v>0.20115788956343797</v>
      </c>
      <c r="BR21" s="129">
        <f t="shared" ref="BR21" si="764">SUMPRODUCT(AV128:AV134,D128:D134)/SUM(D128:D134)</f>
        <v>0.19749534475885708</v>
      </c>
      <c r="BS21" s="129">
        <f t="shared" ref="BS21" si="765">SUMPRODUCT(AW128:AW134,E128:E134)/SUM(E128:E134)</f>
        <v>0.21613200856274975</v>
      </c>
      <c r="BT21" s="129">
        <f t="shared" ref="BT21" si="766">SUMPRODUCT(AX128:AX134,F128:F134)/SUM(F128:F134)</f>
        <v>9.8721594417885014E-2</v>
      </c>
      <c r="BU21" s="129">
        <f t="shared" ref="BU21" si="767">SUMPRODUCT(AY128:AY134,G128:G134)/SUM(G128:G134)</f>
        <v>0.19372841778286246</v>
      </c>
      <c r="BV21" s="129">
        <f t="shared" ref="BV21" si="768">SUMPRODUCT(AZ128:AZ134,H128:H134)/SUM(H128:H134)</f>
        <v>0.24931885717876393</v>
      </c>
      <c r="BW21" s="129">
        <f t="shared" ref="BW21" si="769">SUMPRODUCT(BA128:BA134,I128:I134)/SUM(I128:I134)</f>
        <v>0.19221988357016895</v>
      </c>
      <c r="BX21" s="129">
        <f t="shared" ref="BX21" si="770">SUMPRODUCT(BB128:BB134,J128:J134)/SUM(J128:J134)</f>
        <v>0.15023812080654167</v>
      </c>
      <c r="BY21" s="129">
        <f t="shared" ref="BY21" si="771">SUMPRODUCT(BC128:BC134,K128:K134)/SUM(K128:K134)</f>
        <v>0.19121437665333052</v>
      </c>
      <c r="BZ21" s="129">
        <f t="shared" ref="BZ21" si="772">SUMPRODUCT(BD128:BD134,L128:L134)/SUM(L128:L134)</f>
        <v>0.17341291189296498</v>
      </c>
      <c r="CA21" s="129">
        <f t="shared" ref="CA21" si="773">SUMPRODUCT(BE128:BE134,M128:M134)/SUM(M128:M134)</f>
        <v>0.22017528160911531</v>
      </c>
      <c r="CB21" s="129">
        <f t="shared" ref="CB21" si="774">SUMPRODUCT(BF128:BF134,N128:N134)/SUM(N128:N134)</f>
        <v>0.16694557389232431</v>
      </c>
      <c r="CC21" s="129">
        <f t="shared" ref="CC21" si="775">SUMPRODUCT(BG128:BG134,O128:O134)/SUM(O128:O134)</f>
        <v>0.21181092729966586</v>
      </c>
      <c r="CD21" s="129">
        <f t="shared" ref="CD21" si="776">SUMPRODUCT(BH128:BH134,P128:P134)/SUM(P128:P134)</f>
        <v>0.16775063900385201</v>
      </c>
      <c r="CE21" s="129">
        <f t="shared" ref="CE21" si="777">SUMPRODUCT(BI128:BI134,Q128:Q134)/SUM(Q128:Q134)</f>
        <v>0.17977648019415507</v>
      </c>
      <c r="CF21" s="129">
        <f t="shared" ref="CF21" si="778">SUMPRODUCT(BJ128:BJ134,R128:R134)/SUM(R128:R134)</f>
        <v>0.29981151891400565</v>
      </c>
      <c r="CG21" s="129">
        <f t="shared" ref="CG21" si="779">SUMPRODUCT(BK128:BK134,S128:S134)/SUM(S128:S134)</f>
        <v>0.25964441351742851</v>
      </c>
      <c r="CH21" s="129">
        <f t="shared" ref="CH21" si="780">SUMPRODUCT(BL128:BL134,T128:T134)/SUM(T128:T134)</f>
        <v>0.24979120448467415</v>
      </c>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
        <v>38171518.336794876</v>
      </c>
      <c r="DW21" s="76">
        <f t="shared" si="71"/>
        <v>38312086.772301584</v>
      </c>
      <c r="DX21" s="76">
        <f t="shared" si="72"/>
        <v>65880216.196864448</v>
      </c>
      <c r="DY21" s="76">
        <f t="shared" si="73"/>
        <v>47631139.060647137</v>
      </c>
      <c r="DZ21" s="76">
        <f t="shared" si="74"/>
        <v>44289730.092728935</v>
      </c>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81">SUM(B135:B141)</f>
        <v>199805184</v>
      </c>
      <c r="Y22" s="70">
        <f t="shared" ref="Y22" si="782">SUM(C135:C141)</f>
        <v>244554050</v>
      </c>
      <c r="Z22" s="70">
        <f t="shared" ref="Z22" si="783">SUM(D135:D141)</f>
        <v>259868287</v>
      </c>
      <c r="AA22" s="70">
        <f t="shared" ref="AA22" si="784">SUM(E135:E141)</f>
        <v>134299903</v>
      </c>
      <c r="AB22" s="70">
        <f t="shared" ref="AB22" si="785">SUM(F135:F141)</f>
        <v>241937721</v>
      </c>
      <c r="AC22" s="70">
        <f t="shared" ref="AC22" si="786">SUM(G135:G141)</f>
        <v>233378498</v>
      </c>
      <c r="AD22" s="70">
        <f t="shared" ref="AD22" si="787">SUM(H135:H141)</f>
        <v>200289057</v>
      </c>
      <c r="AE22" s="70">
        <f t="shared" ref="AE22" si="788">SUM(I135:I141)</f>
        <v>199540028</v>
      </c>
      <c r="AF22" s="70">
        <f t="shared" ref="AF22" si="789">SUM(J135:J141)</f>
        <v>286148961</v>
      </c>
      <c r="AG22" s="70">
        <f t="shared" ref="AG22" si="790">SUM(K135:K141)</f>
        <v>256991193</v>
      </c>
      <c r="AH22" s="70">
        <f t="shared" ref="AH22" si="791">SUM(L135:L141)</f>
        <v>220784475</v>
      </c>
      <c r="AI22" s="70">
        <f t="shared" ref="AI22" si="792">SUM(M135:M141)</f>
        <v>213036535</v>
      </c>
      <c r="AJ22" s="70">
        <f t="shared" ref="AJ22" si="793">SUM(N135:N141)</f>
        <v>259409073</v>
      </c>
      <c r="AK22" s="70">
        <f t="shared" ref="AK22" si="794">SUM(O135:O141)</f>
        <v>259371075</v>
      </c>
      <c r="AL22" s="70">
        <f t="shared" ref="AL22" si="795">SUM(P135:P141)</f>
        <v>218908540</v>
      </c>
      <c r="AM22" s="70">
        <f t="shared" ref="AM22" si="796">SUM(Q135:Q141)</f>
        <v>222546837</v>
      </c>
      <c r="AN22" s="70">
        <f t="shared" ref="AN22" si="797">SUM(R135:R141)</f>
        <v>224145364</v>
      </c>
      <c r="AO22" s="70">
        <f t="shared" ref="AO22" si="798">SUM(S135:S141)</f>
        <v>242780754</v>
      </c>
      <c r="AP22" s="70">
        <f t="shared" ref="AP22" si="799">SUM(T135:T141)</f>
        <v>201061648</v>
      </c>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0.33373626373626369</v>
      </c>
      <c r="BM22" s="86">
        <f t="shared" si="144"/>
        <v>0.34028404961504188</v>
      </c>
      <c r="BN22" s="74"/>
      <c r="BO22" s="83" t="s">
        <v>447</v>
      </c>
      <c r="BP22" s="129">
        <f t="shared" ref="BP22" si="800">SUMPRODUCT(AT135:AT141,B135:B141)/SUM(B135:B141)</f>
        <v>0.21156881290682539</v>
      </c>
      <c r="BQ22" s="129">
        <f t="shared" ref="BQ22" si="801">SUMPRODUCT(AU135:AU141,C135:C141)/SUM(C135:C141)</f>
        <v>0.18659449082825186</v>
      </c>
      <c r="BR22" s="129">
        <f t="shared" ref="BR22" si="802">SUMPRODUCT(AV135:AV141,D135:D141)/SUM(D135:D141)</f>
        <v>0.20019161965545665</v>
      </c>
      <c r="BS22" s="129">
        <f t="shared" ref="BS22" si="803">SUMPRODUCT(AW135:AW141,E135:E141)/SUM(E135:E141)</f>
        <v>0.21515631469468247</v>
      </c>
      <c r="BT22" s="129">
        <f t="shared" ref="BT22" si="804">SUMPRODUCT(AX135:AX141,F135:F141)/SUM(F135:F141)</f>
        <v>0.10215639051738078</v>
      </c>
      <c r="BU22" s="129">
        <f t="shared" ref="BU22" si="805">SUMPRODUCT(AY135:AY141,G135:G141)/SUM(G135:G141)</f>
        <v>0.17704346675547317</v>
      </c>
      <c r="BV22" s="129">
        <f t="shared" ref="BV22" si="806">SUMPRODUCT(AZ135:AZ141,H135:H141)/SUM(H135:H141)</f>
        <v>0.25470224710705736</v>
      </c>
      <c r="BW22" s="129">
        <f t="shared" ref="BW22" si="807">SUMPRODUCT(BA135:BA141,I135:I141)/SUM(I135:I141)</f>
        <v>0.2165624839912503</v>
      </c>
      <c r="BX22" s="129">
        <f t="shared" ref="BX22" si="808">SUMPRODUCT(BB135:BB141,J135:J141)/SUM(J135:J141)</f>
        <v>0.1359877432560308</v>
      </c>
      <c r="BY22" s="129">
        <f t="shared" ref="BY22" si="809">SUMPRODUCT(BC135:BC141,K135:K141)/SUM(K135:K141)</f>
        <v>0.15053644145486939</v>
      </c>
      <c r="BZ22" s="129">
        <f t="shared" ref="BZ22" si="810">SUMPRODUCT(BD135:BD141,L135:L141)/SUM(L135:L141)</f>
        <v>0.18758151230053999</v>
      </c>
      <c r="CA22" s="129">
        <f t="shared" ref="CA22" si="811">SUMPRODUCT(BE135:BE141,M135:M141)/SUM(M135:M141)</f>
        <v>0.20367219561947619</v>
      </c>
      <c r="CB22" s="129">
        <f t="shared" ref="CB22" si="812">SUMPRODUCT(BF135:BF141,N135:N141)/SUM(N135:N141)</f>
        <v>0.16273041357285659</v>
      </c>
      <c r="CC22" s="129">
        <f t="shared" ref="CC22" si="813">SUMPRODUCT(BG135:BG141,O135:O141)/SUM(O135:O141)</f>
        <v>0.22323291186678998</v>
      </c>
      <c r="CD22" s="129">
        <f t="shared" ref="CD22" si="814">SUMPRODUCT(BH135:BH141,P135:P141)/SUM(P135:P141)</f>
        <v>0.17403748672847574</v>
      </c>
      <c r="CE22" s="129">
        <f t="shared" ref="CE22" si="815">SUMPRODUCT(BI135:BI141,Q135:Q141)/SUM(Q135:Q141)</f>
        <v>0.17456546531233091</v>
      </c>
      <c r="CF22" s="129">
        <f t="shared" ref="CF22" si="816">SUMPRODUCT(BJ135:BJ141,R135:R141)/SUM(R135:R141)</f>
        <v>0.2935859775253099</v>
      </c>
      <c r="CG22" s="129">
        <f t="shared" ref="CG22" si="817">SUMPRODUCT(BK135:BK141,S135:S141)/SUM(S135:S141)</f>
        <v>0.24839439332026916</v>
      </c>
      <c r="CH22" s="129">
        <f t="shared" ref="CH22" si="818">SUMPRODUCT(BL135:BL141,T135:T141)/SUM(T135:T141)</f>
        <v>0.24257059348817264</v>
      </c>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
        <v>38098292.125</v>
      </c>
      <c r="DW22" s="76">
        <f t="shared" si="71"/>
        <v>38848992.154692464</v>
      </c>
      <c r="DX22" s="76">
        <f t="shared" si="72"/>
        <v>65805935.79770641</v>
      </c>
      <c r="DY22" s="76">
        <f t="shared" si="73"/>
        <v>60305378.099667512</v>
      </c>
      <c r="DZ22" s="76">
        <f t="shared" si="74"/>
        <v>48771643.283070058</v>
      </c>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819">SUM(B142:B148)</f>
        <v>230343747</v>
      </c>
      <c r="Y23" s="70">
        <f t="shared" ref="Y23" si="820">SUM(C142:C148)</f>
        <v>228394923</v>
      </c>
      <c r="Z23" s="70">
        <f t="shared" ref="Z23" si="821">SUM(D142:D148)</f>
        <v>233647637</v>
      </c>
      <c r="AA23" s="70">
        <f t="shared" ref="AA23" si="822">SUM(E142:E148)</f>
        <v>265205098</v>
      </c>
      <c r="AB23" s="70">
        <f t="shared" ref="AB23" si="823">SUM(F142:F148)</f>
        <v>278218597</v>
      </c>
      <c r="AC23" s="70">
        <f t="shared" ref="AC23" si="824">SUM(G142:G148)</f>
        <v>256666693</v>
      </c>
      <c r="AD23" s="70">
        <f t="shared" ref="AD23" si="825">SUM(H142:H148)</f>
        <v>239276229</v>
      </c>
      <c r="AE23" s="70">
        <f t="shared" ref="AE23" si="826">SUM(I142:I148)</f>
        <v>224463395</v>
      </c>
      <c r="AF23" s="70">
        <f t="shared" ref="AF23" si="827">SUM(J142:J148)</f>
        <v>254576946</v>
      </c>
      <c r="AG23" s="70">
        <f t="shared" ref="AG23" si="828">SUM(K142:K148)</f>
        <v>279539755</v>
      </c>
      <c r="AH23" s="70">
        <f t="shared" ref="AH23" si="829">SUM(L142:L148)</f>
        <v>241151891</v>
      </c>
      <c r="AI23" s="70">
        <f t="shared" ref="AI23" si="830">SUM(M142:M148)</f>
        <v>216448928</v>
      </c>
      <c r="AJ23" s="70">
        <f t="shared" ref="AJ23" si="831">SUM(N142:N148)</f>
        <v>289103953</v>
      </c>
      <c r="AK23" s="70">
        <f t="shared" ref="AK23" si="832">SUM(O142:O148)</f>
        <v>216871449</v>
      </c>
      <c r="AL23" s="70">
        <f t="shared" ref="AL23" si="833">SUM(P142:P148)</f>
        <v>234050856</v>
      </c>
      <c r="AM23" s="70">
        <f t="shared" ref="AM23" si="834">SUM(Q142:Q148)</f>
        <v>226978776</v>
      </c>
      <c r="AN23" s="70">
        <f t="shared" ref="AN23" si="835">SUM(R142:R148)</f>
        <v>252114354</v>
      </c>
      <c r="AO23" s="70">
        <f t="shared" ref="AO23" si="836">SUM(S142:S148)</f>
        <v>249740906</v>
      </c>
      <c r="AP23" s="70">
        <f t="shared" ref="AP23" si="837">SUM(T142:T148)</f>
        <v>200977073</v>
      </c>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0.33373626373626369</v>
      </c>
      <c r="BM23" s="86">
        <f t="shared" si="144"/>
        <v>0.33193249755511611</v>
      </c>
      <c r="BN23" s="74"/>
      <c r="BO23" s="83" t="s">
        <v>448</v>
      </c>
      <c r="BP23" s="129">
        <f t="shared" ref="BP23" si="838">SUMPRODUCT(AT142:AT148,B142:B148)/SUM(B142:B148)</f>
        <v>0.21364204814472462</v>
      </c>
      <c r="BQ23" s="129">
        <f t="shared" ref="BQ23" si="839">SUMPRODUCT(AU142:AU148,C142:C148)/SUM(C142:C148)</f>
        <v>0.1643474591458513</v>
      </c>
      <c r="BR23" s="129">
        <f t="shared" ref="BR23" si="840">SUMPRODUCT(AV142:AV148,D142:D148)/SUM(D142:D148)</f>
        <v>0.18928335227656143</v>
      </c>
      <c r="BS23" s="129">
        <f t="shared" ref="BS23" si="841">SUMPRODUCT(AW142:AW148,E142:E148)/SUM(E142:E148)</f>
        <v>0.21624652302429462</v>
      </c>
      <c r="BT23" s="129">
        <f t="shared" ref="BT23" si="842">SUMPRODUCT(AX142:AX148,F142:F148)/SUM(F142:F148)</f>
        <v>0.10643471516841127</v>
      </c>
      <c r="BU23" s="129">
        <f t="shared" ref="BU23" si="843">SUMPRODUCT(AY142:AY148,G142:G148)/SUM(G142:G148)</f>
        <v>0.1824222064368014</v>
      </c>
      <c r="BV23" s="129">
        <f t="shared" ref="BV23" si="844">SUMPRODUCT(AZ142:AZ148,H142:H148)/SUM(H142:H148)</f>
        <v>0.24934603974388114</v>
      </c>
      <c r="BW23" s="129">
        <f t="shared" ref="BW23" si="845">SUMPRODUCT(BA142:BA148,I142:I148)/SUM(I142:I148)</f>
        <v>0.2237138164272279</v>
      </c>
      <c r="BX23" s="129">
        <f t="shared" ref="BX23" si="846">SUMPRODUCT(BB142:BB148,J142:J148)/SUM(J142:J148)</f>
        <v>0.13900021356735054</v>
      </c>
      <c r="BY23" s="129">
        <f t="shared" ref="BY23" si="847">SUMPRODUCT(BC142:BC148,K142:K148)/SUM(K142:K148)</f>
        <v>0.12234369304920242</v>
      </c>
      <c r="BZ23" s="129">
        <f t="shared" ref="BZ23" si="848">SUMPRODUCT(BD142:BD148,L142:L148)/SUM(L142:L148)</f>
        <v>0.20282443784815787</v>
      </c>
      <c r="CA23" s="129">
        <f t="shared" ref="CA23" si="849">SUMPRODUCT(BE142:BE148,M142:M148)/SUM(M142:M148)</f>
        <v>0.22492119878117089</v>
      </c>
      <c r="CB23" s="129">
        <f t="shared" ref="CB23" si="850">SUMPRODUCT(BF142:BF148,N142:N148)/SUM(N142:N148)</f>
        <v>0.18118835204288555</v>
      </c>
      <c r="CC23" s="129">
        <f t="shared" ref="CC23" si="851">SUMPRODUCT(BG142:BG148,O142:O148)/SUM(O142:O148)</f>
        <v>0.2444647358627294</v>
      </c>
      <c r="CD23" s="129">
        <f t="shared" ref="CD23" si="852">SUMPRODUCT(BH142:BH148,P142:P148)/SUM(P142:P148)</f>
        <v>0.19858984573189656</v>
      </c>
      <c r="CE23" s="129">
        <f t="shared" ref="CE23" si="853">SUMPRODUCT(BI142:BI148,Q142:Q148)/SUM(Q142:Q148)</f>
        <v>0.19729383815972862</v>
      </c>
      <c r="CF23" s="129">
        <f t="shared" ref="CF23" si="854">SUMPRODUCT(BJ142:BJ148,R142:R148)/SUM(R142:R148)</f>
        <v>0.29238465308682909</v>
      </c>
      <c r="CG23" s="129">
        <f t="shared" ref="CG23" si="855">SUMPRODUCT(BK142:BK148,S142:S148)/SUM(S142:S148)</f>
        <v>0.25324862866745057</v>
      </c>
      <c r="CH23" s="129">
        <f t="shared" ref="CH23" si="856">SUMPRODUCT(BL142:BL148,T142:T148)/SUM(T142:T148)</f>
        <v>0.21678592275784708</v>
      </c>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
        <v>46480123.386458337</v>
      </c>
      <c r="DW23" s="76">
        <f t="shared" si="71"/>
        <v>44781513.897837296</v>
      </c>
      <c r="DX23" s="76">
        <f t="shared" si="72"/>
        <v>73714367.93250002</v>
      </c>
      <c r="DY23" s="76">
        <f t="shared" si="73"/>
        <v>63246541.966666676</v>
      </c>
      <c r="DZ23" s="76">
        <f t="shared" si="74"/>
        <v>43569000.223476194</v>
      </c>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57">SUM(B149:B155)</f>
        <v>178740676</v>
      </c>
      <c r="Y24" s="70">
        <f t="shared" ref="Y24" si="858">SUM(C149:C155)</f>
        <v>157329231</v>
      </c>
      <c r="Z24" s="70">
        <f t="shared" ref="Z24" si="859">SUM(D149:D155)</f>
        <v>184556410</v>
      </c>
      <c r="AA24" s="70">
        <f t="shared" ref="AA24" si="860">SUM(E149:E155)</f>
        <v>278761584</v>
      </c>
      <c r="AB24" s="70">
        <f t="shared" ref="AB24" si="861">SUM(F149:F155)</f>
        <v>183964097</v>
      </c>
      <c r="AC24" s="70">
        <f t="shared" ref="AC24" si="862">SUM(G149:G155)</f>
        <v>183590593</v>
      </c>
      <c r="AD24" s="70">
        <f t="shared" ref="AD24" si="863">SUM(H149:H155)</f>
        <v>179565541</v>
      </c>
      <c r="AE24" s="70">
        <f t="shared" ref="AE24" si="864">SUM(I149:I155)</f>
        <v>216039137</v>
      </c>
      <c r="AF24" s="70">
        <f t="shared" ref="AF24" si="865">SUM(J149:J155)</f>
        <v>225251744</v>
      </c>
      <c r="AG24" s="70">
        <f t="shared" ref="AG24" si="866">SUM(K149:K155)</f>
        <v>199232687</v>
      </c>
      <c r="AH24" s="70">
        <f t="shared" ref="AH24" si="867">SUM(L149:L155)</f>
        <v>182699759</v>
      </c>
      <c r="AI24" s="70">
        <f t="shared" ref="AI24" si="868">SUM(M149:M155)</f>
        <v>182627256</v>
      </c>
      <c r="AJ24" s="70">
        <f t="shared" ref="AJ24" si="869">SUM(N149:N155)</f>
        <v>302690694</v>
      </c>
      <c r="AK24" s="70">
        <f t="shared" ref="AK24" si="870">SUM(O149:O155)</f>
        <v>228747189</v>
      </c>
      <c r="AL24" s="70">
        <f t="shared" ref="AL24" si="871">SUM(P149:P155)</f>
        <v>231344568</v>
      </c>
      <c r="AM24" s="70">
        <f t="shared" ref="AM24" si="872">SUM(Q149:Q155)</f>
        <v>193777426</v>
      </c>
      <c r="AN24" s="70">
        <f t="shared" ref="AN24" si="873">SUM(R149:R155)</f>
        <v>226180567</v>
      </c>
      <c r="AO24" s="70">
        <f t="shared" ref="AO24" si="874">SUM(S149:S155)</f>
        <v>224173208</v>
      </c>
      <c r="AP24" s="70">
        <f t="shared" ref="AP24" si="875">SUM(T149:T155)</f>
        <v>201726344</v>
      </c>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76">SUMPRODUCT(AT149:AT155,B149:B155)/SUM(B149:B155)</f>
        <v>0.17898225111957944</v>
      </c>
      <c r="BQ24" s="129">
        <f t="shared" ref="BQ24" si="877">SUMPRODUCT(AU149:AU155,C149:C155)/SUM(C149:C155)</f>
        <v>0.1212639302717517</v>
      </c>
      <c r="BR24" s="129">
        <f t="shared" ref="BR24" si="878">SUMPRODUCT(AV149:AV155,D149:D155)/SUM(D149:D155)</f>
        <v>0.13441470642407477</v>
      </c>
      <c r="BS24" s="129">
        <f t="shared" ref="BS24" si="879">SUMPRODUCT(AW149:AW155,E149:E155)/SUM(E149:E155)</f>
        <v>0.16270307086256372</v>
      </c>
      <c r="BT24" s="129">
        <f t="shared" ref="BT24" si="880">SUMPRODUCT(AX149:AX155,F149:F155)/SUM(F149:F155)</f>
        <v>0.10906812407124203</v>
      </c>
      <c r="BU24" s="129">
        <f t="shared" ref="BU24" si="881">SUMPRODUCT(AY149:AY155,G149:G155)/SUM(G149:G155)</f>
        <v>0.18180697910493798</v>
      </c>
      <c r="BV24" s="129">
        <f t="shared" ref="BV24" si="882">SUMPRODUCT(AZ149:AZ155,H149:H155)/SUM(H149:H155)</f>
        <v>0.19185529780401592</v>
      </c>
      <c r="BW24" s="129">
        <f t="shared" ref="BW24" si="883">SUMPRODUCT(BA149:BA155,I149:I155)/SUM(I149:I155)</f>
        <v>0.18454457483872286</v>
      </c>
      <c r="BX24" s="129">
        <f t="shared" ref="BX24" si="884">SUMPRODUCT(BB149:BB155,J149:J155)/SUM(J149:J155)</f>
        <v>0.10514594163945162</v>
      </c>
      <c r="BY24" s="129">
        <f t="shared" ref="BY24" si="885">SUMPRODUCT(BC149:BC155,K149:K155)/SUM(K149:K155)</f>
        <v>0.11124140093811744</v>
      </c>
      <c r="BZ24" s="129">
        <f t="shared" ref="BZ24" si="886">SUMPRODUCT(BD149:BD155,L149:L155)/SUM(L149:L155)</f>
        <v>0.20987715230175735</v>
      </c>
      <c r="CA24" s="129">
        <f t="shared" ref="CA24" si="887">SUMPRODUCT(BE149:BE155,M149:M155)/SUM(M149:M155)</f>
        <v>0.23452228655054333</v>
      </c>
      <c r="CB24" s="129">
        <f t="shared" ref="CB24" si="888">SUMPRODUCT(BF149:BF155,N149:N155)/SUM(N149:N155)</f>
        <v>0.1582343609446149</v>
      </c>
      <c r="CC24" s="129">
        <f t="shared" ref="CC24" si="889">SUMPRODUCT(BG149:BG155,O149:O155)/SUM(O149:O155)</f>
        <v>0.25387394903400168</v>
      </c>
      <c r="CD24" s="129">
        <f t="shared" ref="CD24" si="890">SUMPRODUCT(BH149:BH155,P149:P155)/SUM(P149:P155)</f>
        <v>0.19708563164930964</v>
      </c>
      <c r="CE24" s="129">
        <f t="shared" ref="CE24" si="891">SUMPRODUCT(BI149:BI155,Q149:Q155)/SUM(Q149:Q155)</f>
        <v>0.20151393116569472</v>
      </c>
      <c r="CF24" s="129">
        <f t="shared" ref="CF24" si="892">SUMPRODUCT(BJ149:BJ155,R149:R155)/SUM(R149:R155)</f>
        <v>0.29655518639834805</v>
      </c>
      <c r="CG24" s="129">
        <f t="shared" ref="CG24" si="893">SUMPRODUCT(BK149:BK155,S149:S155)/SUM(S149:S155)</f>
        <v>0.23262163654474022</v>
      </c>
      <c r="CH24" s="129">
        <f t="shared" ref="CH24" si="894">SUMPRODUCT(BL149:BL155,T149:T155)/SUM(T149:T155)</f>
        <v>0.18917014216505437</v>
      </c>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
        <v>45594690.312916666</v>
      </c>
      <c r="DW24" s="76">
        <f t="shared" si="71"/>
        <v>39048850.8844295</v>
      </c>
      <c r="DX24" s="76">
        <f t="shared" si="72"/>
        <v>67075020.20636905</v>
      </c>
      <c r="DY24" s="76">
        <f t="shared" si="73"/>
        <v>52147538.514444448</v>
      </c>
      <c r="DZ24" s="76">
        <f t="shared" si="74"/>
        <v>38160601.172916666</v>
      </c>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95">SUM(B156:B162)</f>
        <v>199661965</v>
      </c>
      <c r="Y25" s="70">
        <f t="shared" ref="Y25" si="896">SUM(C156:C162)</f>
        <v>162834889</v>
      </c>
      <c r="Z25" s="70">
        <f t="shared" ref="Z25" si="897">SUM(D156:D162)</f>
        <v>158202600</v>
      </c>
      <c r="AA25" s="70">
        <f t="shared" ref="AA25" si="898">SUM(E156:E162)</f>
        <v>234267513</v>
      </c>
      <c r="AB25" s="70">
        <f t="shared" ref="AB25" si="899">SUM(F156:F162)</f>
        <v>215161740</v>
      </c>
      <c r="AC25" s="70">
        <f t="shared" ref="AC25" si="900">SUM(G156:G162)</f>
        <v>208179216</v>
      </c>
      <c r="AD25" s="70">
        <f t="shared" ref="AD25" si="901">SUM(H156:H162)</f>
        <v>200856836</v>
      </c>
      <c r="AE25" s="70">
        <f t="shared" ref="AE25" si="902">SUM(I156:I162)</f>
        <v>232579426</v>
      </c>
      <c r="AF25" s="70">
        <f t="shared" ref="AF25" si="903">SUM(J156:J162)</f>
        <v>216339804</v>
      </c>
      <c r="AG25" s="70">
        <f t="shared" ref="AG25" si="904">SUM(K156:K162)</f>
        <v>177653383</v>
      </c>
      <c r="AH25" s="70">
        <f t="shared" ref="AH25" si="905">SUM(L156:L162)</f>
        <v>158544933</v>
      </c>
      <c r="AI25" s="70">
        <f t="shared" ref="AI25" si="906">SUM(M156:M162)</f>
        <v>229850781</v>
      </c>
      <c r="AJ25" s="70">
        <f t="shared" ref="AJ25" si="907">SUM(N156:N162)</f>
        <v>292864292</v>
      </c>
      <c r="AK25" s="70">
        <f t="shared" ref="AK25" si="908">SUM(O156:O162)</f>
        <v>280345818</v>
      </c>
      <c r="AL25" s="70">
        <f t="shared" ref="AL25" si="909">SUM(P156:P162)</f>
        <v>250039542</v>
      </c>
      <c r="AM25" s="70">
        <f t="shared" ref="AM25" si="910">SUM(Q156:Q162)</f>
        <v>211949986</v>
      </c>
      <c r="AN25" s="70">
        <f t="shared" ref="AN25" si="911">SUM(R156:R162)</f>
        <v>244401831</v>
      </c>
      <c r="AO25" s="70">
        <f t="shared" ref="AO25" si="912">SUM(S156:S162)</f>
        <v>271288487</v>
      </c>
      <c r="AP25" s="70">
        <f t="shared" ref="AP25" si="913">SUM(T156:T162)</f>
        <v>236716500</v>
      </c>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914">SUMPRODUCT(AT156:AT162,B156:B162)/SUM(B156:B162)</f>
        <v>0.13686659880590954</v>
      </c>
      <c r="BQ25" s="129">
        <f t="shared" ref="BQ25" si="915">SUMPRODUCT(AU156:AU162,C156:C162)/SUM(C156:C162)</f>
        <v>0.11303377626072918</v>
      </c>
      <c r="BR25" s="129">
        <f t="shared" ref="BR25" si="916">SUMPRODUCT(AV156:AV162,D156:D162)/SUM(D156:D162)</f>
        <v>0.13618349764867099</v>
      </c>
      <c r="BS25" s="129">
        <f t="shared" ref="BS25" si="917">SUMPRODUCT(AW156:AW162,E156:E162)/SUM(E156:E162)</f>
        <v>0.11580342658063345</v>
      </c>
      <c r="BT25" s="129">
        <f t="shared" ref="BT25" si="918">SUMPRODUCT(AX156:AX162,F156:F162)/SUM(F156:F162)</f>
        <v>0.1324128571538013</v>
      </c>
      <c r="BU25" s="129">
        <f t="shared" ref="BU25" si="919">SUMPRODUCT(AY156:AY162,G156:G162)/SUM(G156:G162)</f>
        <v>0.16045551894259186</v>
      </c>
      <c r="BV25" s="129">
        <f t="shared" ref="BV25" si="920">SUMPRODUCT(AZ156:AZ162,H156:H162)/SUM(H156:H162)</f>
        <v>0.16909078915261566</v>
      </c>
      <c r="BW25" s="129">
        <f t="shared" ref="BW25" si="921">SUMPRODUCT(BA156:BA162,I156:I162)/SUM(I156:I162)</f>
        <v>0.15705692771201238</v>
      </c>
      <c r="BX25" s="129">
        <f t="shared" ref="BX25" si="922">SUMPRODUCT(BB156:BB162,J156:J162)/SUM(J156:J162)</f>
        <v>0.10456932606762628</v>
      </c>
      <c r="BY25" s="129">
        <f t="shared" ref="BY25" si="923">SUMPRODUCT(BC156:BC162,K156:K162)/SUM(K156:K162)</f>
        <v>0.13365082453378704</v>
      </c>
      <c r="BZ25" s="129">
        <f t="shared" ref="BZ25" si="924">SUMPRODUCT(BD156:BD162,L156:L162)/SUM(L156:L162)</f>
        <v>0.20973231337526763</v>
      </c>
      <c r="CA25" s="129">
        <f t="shared" ref="CA25" si="925">SUMPRODUCT(BE156:BE162,M156:M162)/SUM(M156:M162)</f>
        <v>0.23725550079193092</v>
      </c>
      <c r="CB25" s="129">
        <f t="shared" ref="CB25" si="926">SUMPRODUCT(BF156:BF162,N156:N162)/SUM(N156:N162)</f>
        <v>0.15212118835231708</v>
      </c>
      <c r="CC25" s="129">
        <f t="shared" ref="CC25" si="927">SUMPRODUCT(BG156:BG162,O156:O162)/SUM(O156:O162)</f>
        <v>0.24993578491095358</v>
      </c>
      <c r="CD25" s="129">
        <f t="shared" ref="CD25" si="928">SUMPRODUCT(BH156:BH162,P156:P162)/SUM(P156:P162)</f>
        <v>0.18584352562123954</v>
      </c>
      <c r="CE25" s="129">
        <f t="shared" ref="CE25" si="929">SUMPRODUCT(BI156:BI162,Q156:Q162)/SUM(Q156:Q162)</f>
        <v>0.18713782822234998</v>
      </c>
      <c r="CF25" s="129">
        <f t="shared" ref="CF25" si="930">SUMPRODUCT(BJ156:BJ162,R156:R162)/SUM(R156:R162)</f>
        <v>0.29787314331278086</v>
      </c>
      <c r="CG25" s="129">
        <f t="shared" ref="CG25" si="931">SUMPRODUCT(BK156:BK162,S156:S162)/SUM(S156:S162)</f>
        <v>0.20430678592424831</v>
      </c>
      <c r="CH25" s="129">
        <f t="shared" ref="CH25" si="932">SUMPRODUCT(BL156:BL162,T156:T162)/SUM(T156:T162)</f>
        <v>0.1738472719862291</v>
      </c>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
        <v>46468230.030000001</v>
      </c>
      <c r="DW25" s="76">
        <f t="shared" si="71"/>
        <v>39663860.071797483</v>
      </c>
      <c r="DX25" s="76">
        <f t="shared" si="72"/>
        <v>72800741.631369054</v>
      </c>
      <c r="DY25" s="76">
        <f t="shared" si="73"/>
        <v>55426078.837222219</v>
      </c>
      <c r="DZ25" s="76">
        <f t="shared" si="74"/>
        <v>41152517.759128198</v>
      </c>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33">SUM(B163:B169)</f>
        <v>218529763</v>
      </c>
      <c r="Y26" s="70">
        <f t="shared" ref="Y26" si="934">SUM(C163:C169)</f>
        <v>195620059</v>
      </c>
      <c r="Z26" s="70">
        <f t="shared" ref="Z26" si="935">SUM(D163:D169)</f>
        <v>132927730</v>
      </c>
      <c r="AA26" s="70">
        <f t="shared" ref="AA26" si="936">SUM(E163:E169)</f>
        <v>270853513</v>
      </c>
      <c r="AB26" s="70">
        <f t="shared" ref="AB26" si="937">SUM(F163:F169)</f>
        <v>304044041</v>
      </c>
      <c r="AC26" s="70">
        <f t="shared" ref="AC26" si="938">SUM(G163:G169)</f>
        <v>227260933</v>
      </c>
      <c r="AD26" s="70">
        <f t="shared" ref="AD26" si="939">SUM(H163:H169)</f>
        <v>222832510</v>
      </c>
      <c r="AE26" s="70">
        <f t="shared" ref="AE26" si="940">SUM(I163:I169)</f>
        <v>231135012</v>
      </c>
      <c r="AF26" s="70">
        <f t="shared" ref="AF26" si="941">SUM(J163:J169)</f>
        <v>265468233</v>
      </c>
      <c r="AG26" s="70">
        <f t="shared" ref="AG26" si="942">SUM(K163:K169)</f>
        <v>239520271</v>
      </c>
      <c r="AH26" s="70">
        <f t="shared" ref="AH26" si="943">SUM(L163:L169)</f>
        <v>240422297</v>
      </c>
      <c r="AI26" s="70">
        <f t="shared" ref="AI26" si="944">SUM(M163:M169)</f>
        <v>294443898</v>
      </c>
      <c r="AJ26" s="70">
        <f t="shared" ref="AJ26" si="945">SUM(N163:N169)</f>
        <v>329007384</v>
      </c>
      <c r="AK26" s="70">
        <f t="shared" ref="AK26" si="946">SUM(O163:O169)</f>
        <v>289447407</v>
      </c>
      <c r="AL26" s="70">
        <f t="shared" ref="AL26" si="947">SUM(P163:P169)</f>
        <v>271609425</v>
      </c>
      <c r="AM26" s="70">
        <f t="shared" ref="AM26" si="948">SUM(Q163:Q169)</f>
        <v>271062548</v>
      </c>
      <c r="AN26" s="70">
        <f t="shared" ref="AN26" si="949">SUM(R163:R169)</f>
        <v>258080101</v>
      </c>
      <c r="AO26" s="70">
        <f t="shared" ref="AO26" si="950">SUM(S163:S169)</f>
        <v>308938674</v>
      </c>
      <c r="AP26" s="70">
        <f t="shared" ref="AP26" si="951">SUM(T163:T169)</f>
        <v>219559885</v>
      </c>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52">SUMPRODUCT(AT163:AT169,B163:B169)/SUM(B163:B169)</f>
        <v>0.11988186093795766</v>
      </c>
      <c r="BQ26" s="129">
        <f t="shared" ref="BQ26" si="953">SUMPRODUCT(AU163:AU169,C163:C169)/SUM(C163:C169)</f>
        <v>0.1337769440640727</v>
      </c>
      <c r="BR26" s="129">
        <f t="shared" ref="BR26" si="954">SUMPRODUCT(AV163:AV169,D163:D169)/SUM(D163:D169)</f>
        <v>0.16691352266712481</v>
      </c>
      <c r="BS26" s="129">
        <f t="shared" ref="BS26" si="955">SUMPRODUCT(AW163:AW169,E163:E169)/SUM(E163:E169)</f>
        <v>0.10749884353776024</v>
      </c>
      <c r="BT26" s="129">
        <f t="shared" ref="BT26" si="956">SUMPRODUCT(AX163:AX169,F163:F169)/SUM(F163:F169)</f>
        <v>0.14725118493131578</v>
      </c>
      <c r="BU26" s="129">
        <f t="shared" ref="BU26" si="957">SUMPRODUCT(AY163:AY169,G163:G169)/SUM(G163:G169)</f>
        <v>0.15282158176690683</v>
      </c>
      <c r="BV26" s="129">
        <f t="shared" ref="BV26" si="958">SUMPRODUCT(AZ163:AZ169,H163:H169)/SUM(H163:H169)</f>
        <v>0.17272845782894233</v>
      </c>
      <c r="BW26" s="129">
        <f t="shared" ref="BW26" si="959">SUMPRODUCT(BA163:BA169,I163:I169)/SUM(I163:I169)</f>
        <v>0.17510769508842544</v>
      </c>
      <c r="BX26" s="129">
        <f t="shared" ref="BX26" si="960">SUMPRODUCT(BB163:BB169,J163:J169)/SUM(J163:J169)</f>
        <v>0.12284324627758426</v>
      </c>
      <c r="BY26" s="129">
        <f t="shared" ref="BY26" si="961">SUMPRODUCT(BC163:BC169,K163:K169)/SUM(K163:K169)</f>
        <v>0.17139700620877424</v>
      </c>
      <c r="BZ26" s="129">
        <f t="shared" ref="BZ26" si="962">SUMPRODUCT(BD163:BD169,L163:L169)/SUM(L163:L169)</f>
        <v>0.22056848178691835</v>
      </c>
      <c r="CA26" s="129">
        <f t="shared" ref="CA26" si="963">SUMPRODUCT(BE163:BE169,M163:M169)/SUM(M163:M169)</f>
        <v>0.2293341605875846</v>
      </c>
      <c r="CB26" s="129">
        <f t="shared" ref="CB26" si="964">SUMPRODUCT(BF163:BF169,N163:N169)/SUM(N163:N169)</f>
        <v>0.14946641014788734</v>
      </c>
      <c r="CC26" s="129">
        <f t="shared" ref="CC26" si="965">SUMPRODUCT(BG163:BG169,O163:O169)/SUM(O163:O169)</f>
        <v>0.24816457930300265</v>
      </c>
      <c r="CD26" s="129">
        <f t="shared" ref="CD26" si="966">SUMPRODUCT(BH163:BH169,P163:P169)/SUM(P163:P169)</f>
        <v>0.19648855302863161</v>
      </c>
      <c r="CE26" s="129">
        <f t="shared" ref="CE26" si="967">SUMPRODUCT(BI163:BI169,Q163:Q169)/SUM(Q163:Q169)</f>
        <v>0.18208470475548791</v>
      </c>
      <c r="CF26" s="129">
        <f t="shared" ref="CF26" si="968">SUMPRODUCT(BJ163:BJ169,R163:R169)/SUM(R163:R169)</f>
        <v>0.30774033182298921</v>
      </c>
      <c r="CG26" s="129">
        <f t="shared" ref="CG26" si="969">SUMPRODUCT(BK163:BK169,S163:S169)/SUM(S163:S169)</f>
        <v>0.2224818034180453</v>
      </c>
      <c r="CH26" s="129">
        <f t="shared" ref="CH26" si="970">SUMPRODUCT(BL163:BL169,T163:T169)/SUM(T163:T169)</f>
        <v>0.17311287645447451</v>
      </c>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0"/>
        <v>53368142.907188639</v>
      </c>
      <c r="DW26" s="76">
        <f t="shared" si="71"/>
        <v>49356344.022850268</v>
      </c>
      <c r="DX26" s="76">
        <f t="shared" si="72"/>
        <v>79421655.918650568</v>
      </c>
      <c r="DY26" s="76">
        <f t="shared" si="73"/>
        <v>68733233.337099582</v>
      </c>
      <c r="DZ26" s="76">
        <f t="shared" si="74"/>
        <v>38008643.246363632</v>
      </c>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71">SUM(B170:B176)</f>
        <v>294356200</v>
      </c>
      <c r="Y27" s="70">
        <f t="shared" ref="Y27" si="972">SUM(C170:C176)</f>
        <v>293631166</v>
      </c>
      <c r="Z27" s="70">
        <f t="shared" ref="Z27" si="973">SUM(D170:D176)</f>
        <v>216949554</v>
      </c>
      <c r="AA27" s="70">
        <f t="shared" ref="AA27" si="974">SUM(E170:E176)</f>
        <v>293969843</v>
      </c>
      <c r="AB27" s="70">
        <f t="shared" ref="AB27" si="975">SUM(F170:F176)</f>
        <v>301022657</v>
      </c>
      <c r="AC27" s="70">
        <f t="shared" ref="AC27" si="976">SUM(G170:G176)</f>
        <v>290259618</v>
      </c>
      <c r="AD27" s="70">
        <f t="shared" ref="AD27" si="977">SUM(H170:H176)</f>
        <v>241779761</v>
      </c>
      <c r="AE27" s="70">
        <f t="shared" ref="AE27" si="978">SUM(I170:I176)</f>
        <v>271992651</v>
      </c>
      <c r="AF27" s="70">
        <f t="shared" ref="AF27" si="979">SUM(J170:J176)</f>
        <v>276956359</v>
      </c>
      <c r="AG27" s="70">
        <f t="shared" ref="AG27" si="980">SUM(K170:K176)</f>
        <v>308426167</v>
      </c>
      <c r="AH27" s="70">
        <f t="shared" ref="AH27" si="981">SUM(L170:L176)</f>
        <v>311764643</v>
      </c>
      <c r="AI27" s="70">
        <f t="shared" ref="AI27" si="982">SUM(M170:M176)</f>
        <v>287887110</v>
      </c>
      <c r="AJ27" s="70">
        <f t="shared" ref="AJ27" si="983">SUM(N170:N176)</f>
        <v>309064672</v>
      </c>
      <c r="AK27" s="70">
        <f t="shared" ref="AK27" si="984">SUM(O170:O176)</f>
        <v>264348250</v>
      </c>
      <c r="AL27" s="70">
        <f t="shared" ref="AL27" si="985">SUM(P170:P176)</f>
        <v>303179625</v>
      </c>
      <c r="AM27" s="70">
        <f t="shared" ref="AM27" si="986">SUM(Q170:Q176)</f>
        <v>302525454</v>
      </c>
      <c r="AN27" s="70">
        <f t="shared" ref="AN27" si="987">SUM(R170:R176)</f>
        <v>317746120</v>
      </c>
      <c r="AO27" s="70">
        <f t="shared" ref="AO27" si="988">SUM(S170:S176)</f>
        <v>354715756</v>
      </c>
      <c r="AP27" s="70">
        <f t="shared" ref="AP27" si="989">SUM(T170:T176)</f>
        <v>244812276</v>
      </c>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90">SUMPRODUCT(AT170:AT176,B170:B176)/SUM(B170:B176)</f>
        <v>0.11189507511543652</v>
      </c>
      <c r="BQ27" s="129">
        <f t="shared" ref="BQ27" si="991">SUMPRODUCT(AU170:AU176,C170:C176)/SUM(C170:C176)</f>
        <v>0.15071375500419559</v>
      </c>
      <c r="BR27" s="129">
        <f t="shared" ref="BR27" si="992">SUMPRODUCT(AV170:AV176,D170:D176)/SUM(D170:D176)</f>
        <v>0.18006421837665823</v>
      </c>
      <c r="BS27" s="129">
        <f t="shared" ref="BS27" si="993">SUMPRODUCT(AW170:AW176,E170:E176)/SUM(E170:E176)</f>
        <v>0.10379633637958502</v>
      </c>
      <c r="BT27" s="129">
        <f t="shared" ref="BT27" si="994">SUMPRODUCT(AX170:AX176,F170:F176)/SUM(F170:F176)</f>
        <v>0.15799766627277548</v>
      </c>
      <c r="BU27" s="129">
        <f t="shared" ref="BU27" si="995">SUMPRODUCT(AY170:AY176,G170:G176)/SUM(G170:G176)</f>
        <v>0.16774413929726778</v>
      </c>
      <c r="BV27" s="129">
        <f t="shared" ref="BV27" si="996">SUMPRODUCT(AZ170:AZ176,H170:H176)/SUM(H170:H176)</f>
        <v>0.18448842774323534</v>
      </c>
      <c r="BW27" s="129">
        <f t="shared" ref="BW27" si="997">SUMPRODUCT(BA170:BA176,I170:I176)/SUM(I170:I176)</f>
        <v>0.17872869149696111</v>
      </c>
      <c r="BX27" s="129">
        <f t="shared" ref="BX27" si="998">SUMPRODUCT(BB170:BB176,J170:J176)/SUM(J170:J176)</f>
        <v>0.15165219723118906</v>
      </c>
      <c r="BY27" s="129">
        <f t="shared" ref="BY27" si="999">SUMPRODUCT(BC170:BC176,K170:K176)/SUM(K170:K176)</f>
        <v>0.18303209139981141</v>
      </c>
      <c r="BZ27" s="129">
        <f t="shared" ref="BZ27" si="1000">SUMPRODUCT(BD170:BD176,L170:L176)/SUM(L170:L176)</f>
        <v>0.21254557029205307</v>
      </c>
      <c r="CA27" s="129">
        <f t="shared" ref="CA27" si="1001">SUMPRODUCT(BE170:BE176,M170:M176)/SUM(M170:M176)</f>
        <v>0.23183628419356869</v>
      </c>
      <c r="CB27" s="129">
        <f t="shared" ref="CB27" si="1002">SUMPRODUCT(BF170:BF176,N170:N176)/SUM(N170:N176)</f>
        <v>0.14785550713575038</v>
      </c>
      <c r="CC27" s="129">
        <f t="shared" ref="CC27" si="1003">SUMPRODUCT(BG170:BG176,O170:O176)/SUM(O170:O176)</f>
        <v>0.25153281149494972</v>
      </c>
      <c r="CD27" s="129">
        <f t="shared" ref="CD27" si="1004">SUMPRODUCT(BH170:BH176,P170:P176)/SUM(P170:P176)</f>
        <v>0.19055755236322383</v>
      </c>
      <c r="CE27" s="129">
        <f t="shared" ref="CE27" si="1005">SUMPRODUCT(BI170:BI176,Q170:Q176)/SUM(Q170:Q176)</f>
        <v>0.18356236128549383</v>
      </c>
      <c r="CF27" s="129">
        <f t="shared" ref="CF27" si="1006">SUMPRODUCT(BJ170:BJ176,R170:R176)/SUM(R170:R176)</f>
        <v>0.30343341632913906</v>
      </c>
      <c r="CG27" s="129">
        <f t="shared" ref="CG27" si="1007">SUMPRODUCT(BK170:BK176,S170:S176)/SUM(S170:S176)</f>
        <v>0.22088891666689839</v>
      </c>
      <c r="CH27" s="129">
        <f t="shared" ref="CH27" si="1008">SUMPRODUCT(BL170:BL176,T170:T176)/SUM(T170:T176)</f>
        <v>0.17479293203042492</v>
      </c>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0"/>
        <v>57773167.266400062</v>
      </c>
      <c r="DW27" s="76">
        <f t="shared" si="71"/>
        <v>55532286.685206048</v>
      </c>
      <c r="DX27" s="76">
        <f t="shared" si="72"/>
        <v>96414790.716928586</v>
      </c>
      <c r="DY27" s="76">
        <f t="shared" si="73"/>
        <v>78352779.067519858</v>
      </c>
      <c r="DZ27" s="76">
        <f t="shared" si="74"/>
        <v>42791455.51908163</v>
      </c>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1009">SUM(B177:B183)</f>
        <v>317935446</v>
      </c>
      <c r="Y28" s="70">
        <f t="shared" ref="Y28" si="1010">SUM(C177:C183)</f>
        <v>337194306</v>
      </c>
      <c r="Z28" s="70">
        <f t="shared" ref="Z28" si="1011">SUM(D177:D183)</f>
        <v>354658660</v>
      </c>
      <c r="AA28" s="70">
        <f t="shared" ref="AA28" si="1012">SUM(E177:E183)</f>
        <v>373715162</v>
      </c>
      <c r="AB28" s="70">
        <f t="shared" ref="AB28" si="1013">SUM(F177:F183)</f>
        <v>281283029</v>
      </c>
      <c r="AC28" s="70">
        <f t="shared" ref="AC28" si="1014">SUM(G177:G183)</f>
        <v>287758483</v>
      </c>
      <c r="AD28" s="70">
        <f t="shared" ref="AD28" si="1015">SUM(H177:H183)</f>
        <v>319543549</v>
      </c>
      <c r="AE28" s="70">
        <f t="shared" ref="AE28" si="1016">SUM(I177:I183)</f>
        <v>313270867</v>
      </c>
      <c r="AF28" s="70">
        <f t="shared" ref="AF28" si="1017">SUM(J177:J183)</f>
        <v>316655702</v>
      </c>
      <c r="AG28" s="70">
        <f t="shared" ref="AG28" si="1018">SUM(K177:K183)</f>
        <v>369090121</v>
      </c>
      <c r="AH28" s="70">
        <f t="shared" ref="AH28" si="1019">SUM(L177:L183)</f>
        <v>360133084</v>
      </c>
      <c r="AI28" s="70">
        <f t="shared" ref="AI28" si="1020">SUM(M177:M183)</f>
        <v>305859301</v>
      </c>
      <c r="AJ28" s="70">
        <f t="shared" ref="AJ28" si="1021">SUM(N177:N183)</f>
        <v>282649074</v>
      </c>
      <c r="AK28" s="70">
        <f t="shared" ref="AK28" si="1022">SUM(O177:O183)</f>
        <v>323384805</v>
      </c>
      <c r="AL28" s="70">
        <f t="shared" ref="AL28" si="1023">SUM(P177:P183)</f>
        <v>341515805</v>
      </c>
      <c r="AM28" s="70">
        <f t="shared" ref="AM28" si="1024">SUM(Q177:Q183)</f>
        <v>374580525</v>
      </c>
      <c r="AN28" s="70">
        <f t="shared" ref="AN28" si="1025">SUM(R177:R183)</f>
        <v>351255103</v>
      </c>
      <c r="AO28" s="70">
        <f t="shared" ref="AO28" si="1026">SUM(S177:S183)</f>
        <v>394977067</v>
      </c>
      <c r="AP28" s="70"/>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1027">SUMPRODUCT(AT177:AT183,B177:B183)/SUM(B177:B183)</f>
        <v>0.10090996151201924</v>
      </c>
      <c r="BQ28" s="129">
        <f t="shared" ref="BQ28" si="1028">SUMPRODUCT(AU177:AU183,C177:C183)/SUM(C177:C183)</f>
        <v>0.15884743422486303</v>
      </c>
      <c r="BR28" s="129">
        <f t="shared" ref="BR28" si="1029">SUMPRODUCT(AV177:AV183,D177:D183)/SUM(D177:D183)</f>
        <v>0.17816838230085089</v>
      </c>
      <c r="BS28" s="129">
        <f t="shared" ref="BS28" si="1030">SUMPRODUCT(AW177:AW183,E177:E183)/SUM(E177:E183)</f>
        <v>0.11149060852502619</v>
      </c>
      <c r="BT28" s="129">
        <f t="shared" ref="BT28" si="1031">SUMPRODUCT(AX177:AX183,F177:F183)/SUM(F177:F183)</f>
        <v>0.17393927773429443</v>
      </c>
      <c r="BU28" s="129">
        <f t="shared" ref="BU28" si="1032">SUMPRODUCT(AY177:AY183,G177:G183)/SUM(G177:G183)</f>
        <v>0.17336053587765896</v>
      </c>
      <c r="BV28" s="129">
        <f t="shared" ref="BV28" si="1033">SUMPRODUCT(AZ177:AZ183,H177:H183)/SUM(H177:H183)</f>
        <v>0.18772876438611355</v>
      </c>
      <c r="BW28" s="129">
        <f t="shared" ref="BW28" si="1034">SUMPRODUCT(BA177:BA183,I177:I183)/SUM(I177:I183)</f>
        <v>0.16309893336139408</v>
      </c>
      <c r="BX28" s="129">
        <f t="shared" ref="BX28" si="1035">SUMPRODUCT(BB177:BB183,J177:J183)/SUM(J177:J183)</f>
        <v>0.18025396969350427</v>
      </c>
      <c r="BY28" s="129">
        <f t="shared" ref="BY28" si="1036">SUMPRODUCT(BC177:BC183,K177:K183)/SUM(K177:K183)</f>
        <v>0.18816272853512817</v>
      </c>
      <c r="BZ28" s="129">
        <f t="shared" ref="BZ28" si="1037">SUMPRODUCT(BD177:BD183,L177:L183)/SUM(L177:L183)</f>
        <v>0.20938810542305819</v>
      </c>
      <c r="CA28" s="129">
        <f t="shared" ref="CA28" si="1038">SUMPRODUCT(BE177:BE183,M177:M183)/SUM(M177:M183)</f>
        <v>0.22157517467463217</v>
      </c>
      <c r="CB28" s="129">
        <f t="shared" ref="CB28" si="1039">SUMPRODUCT(BF177:BF183,N177:N183)/SUM(N177:N183)</f>
        <v>0.1513280713597451</v>
      </c>
      <c r="CC28" s="129">
        <f t="shared" ref="CC28" si="1040">SUMPRODUCT(BG177:BG183,O177:O183)/SUM(O177:O183)</f>
        <v>0.25842299060846874</v>
      </c>
      <c r="CD28" s="129">
        <f t="shared" ref="CD28" si="1041">SUMPRODUCT(BH177:BH183,P177:P183)/SUM(P177:P183)</f>
        <v>0.17518190362460134</v>
      </c>
      <c r="CE28" s="129">
        <f t="shared" ref="CE28" si="1042">SUMPRODUCT(BI177:BI183,Q177:Q183)/SUM(Q177:Q183)</f>
        <v>0.1873993268167391</v>
      </c>
      <c r="CF28" s="129">
        <f t="shared" ref="CF28" si="1043">SUMPRODUCT(BJ177:BJ183,R177:R183)/SUM(R177:R183)</f>
        <v>0.29179668593212227</v>
      </c>
      <c r="CG28" s="129">
        <f t="shared" ref="CG28" si="1044">SUMPRODUCT(BK177:BK183,S177:S183)/SUM(S177:S183)</f>
        <v>0.21246590778648927</v>
      </c>
      <c r="CH28" s="129"/>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ref="DV26:DV54" si="1045">CD28*AL28</f>
        <v>59827388.837788142</v>
      </c>
      <c r="DW28" s="76">
        <f t="shared" ref="DW26:DW54" si="1046">CE28*AM28</f>
        <v>70196138.223660707</v>
      </c>
      <c r="DX28" s="76">
        <f t="shared" ref="DX26:DX54" si="1047">CF28*AN28</f>
        <v>102495074.97214626</v>
      </c>
      <c r="DY28" s="76">
        <f t="shared" ref="DY26:DY54" si="1048">CG28*AO28</f>
        <v>83919161.094999999</v>
      </c>
      <c r="DZ28" s="76"/>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49">SUM(B184:B190)</f>
        <v>158680064</v>
      </c>
      <c r="Y29" s="70">
        <f t="shared" ref="Y29" si="1050">SUM(C184:C190)</f>
        <v>192557937</v>
      </c>
      <c r="Z29" s="70">
        <f t="shared" ref="Z29" si="1051">SUM(D184:D190)</f>
        <v>240225317</v>
      </c>
      <c r="AA29" s="70">
        <f t="shared" ref="AA29" si="1052">SUM(E184:E190)</f>
        <v>234368951</v>
      </c>
      <c r="AB29" s="70">
        <f t="shared" ref="AB29" si="1053">SUM(F184:F190)</f>
        <v>154242880</v>
      </c>
      <c r="AC29" s="70">
        <f t="shared" ref="AC29" si="1054">SUM(G184:G190)</f>
        <v>174191386</v>
      </c>
      <c r="AD29" s="70">
        <f t="shared" ref="AD29" si="1055">SUM(H184:H190)</f>
        <v>235598364</v>
      </c>
      <c r="AE29" s="70">
        <f t="shared" ref="AE29" si="1056">SUM(I184:I190)</f>
        <v>231553760</v>
      </c>
      <c r="AF29" s="70">
        <f t="shared" ref="AF29" si="1057">SUM(J184:J190)</f>
        <v>213548729</v>
      </c>
      <c r="AG29" s="70">
        <f t="shared" ref="AG29" si="1058">SUM(K184:K190)</f>
        <v>232906876</v>
      </c>
      <c r="AH29" s="70">
        <f t="shared" ref="AH29" si="1059">SUM(L184:L190)</f>
        <v>190243240</v>
      </c>
      <c r="AI29" s="70">
        <f t="shared" ref="AI29" si="1060">SUM(M184:M190)</f>
        <v>237379942</v>
      </c>
      <c r="AJ29" s="70">
        <f t="shared" ref="AJ29" si="1061">SUM(N184:N190)</f>
        <v>223268267</v>
      </c>
      <c r="AK29" s="70">
        <f t="shared" ref="AK29" si="1062">SUM(O184:O190)</f>
        <v>259989552</v>
      </c>
      <c r="AL29" s="70">
        <f t="shared" ref="AL29" si="1063">SUM(P184:P190)</f>
        <v>216921622</v>
      </c>
      <c r="AM29" s="70">
        <f t="shared" ref="AM29" si="1064">SUM(Q184:Q190)</f>
        <v>220953828</v>
      </c>
      <c r="AN29" s="70">
        <f t="shared" ref="AN29" si="1065">SUM(R184:R190)</f>
        <v>214456206</v>
      </c>
      <c r="AO29" s="70">
        <f t="shared" ref="AO29" si="1066">SUM(S184:S190)</f>
        <v>250544987</v>
      </c>
      <c r="AP29" s="70"/>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67">SUMPRODUCT(AT184:AT190,B184:B190)/SUM(B184:B190)</f>
        <v>9.4379987471730098E-2</v>
      </c>
      <c r="BQ29" s="129">
        <f t="shared" ref="BQ29" si="1068">SUMPRODUCT(AU184:AU190,C184:C190)/SUM(C184:C190)</f>
        <v>0.15486504820599725</v>
      </c>
      <c r="BR29" s="129">
        <f t="shared" ref="BR29" si="1069">SUMPRODUCT(AV184:AV190,D184:D190)/SUM(D184:D190)</f>
        <v>0.15615851514795448</v>
      </c>
      <c r="BS29" s="129">
        <f t="shared" ref="BS29" si="1070">SUMPRODUCT(AW184:AW190,E184:E190)/SUM(E184:E190)</f>
        <v>0.11857952274183679</v>
      </c>
      <c r="BT29" s="129">
        <f t="shared" ref="BT29" si="1071">SUMPRODUCT(AX184:AX190,F184:F190)/SUM(F184:F190)</f>
        <v>0.17988888906898004</v>
      </c>
      <c r="BU29" s="129">
        <f t="shared" ref="BU29" si="1072">SUMPRODUCT(AY184:AY190,G184:G190)/SUM(G184:G190)</f>
        <v>0.17130113407559658</v>
      </c>
      <c r="BV29" s="129">
        <f t="shared" ref="BV29" si="1073">SUMPRODUCT(AZ184:AZ190,H184:H190)/SUM(H184:H190)</f>
        <v>0.1739520126832399</v>
      </c>
      <c r="BW29" s="129">
        <f t="shared" ref="BW29" si="1074">SUMPRODUCT(BA184:BA190,I184:I190)/SUM(I184:I190)</f>
        <v>0.15682244575493995</v>
      </c>
      <c r="BX29" s="129">
        <f t="shared" ref="BX29" si="1075">SUMPRODUCT(BB184:BB190,J184:J190)/SUM(J184:J190)</f>
        <v>0.19551580379420874</v>
      </c>
      <c r="BY29" s="129">
        <f t="shared" ref="BY29" si="1076">SUMPRODUCT(BC184:BC190,K184:K190)/SUM(K184:K190)</f>
        <v>0.17955068682749864</v>
      </c>
      <c r="BZ29" s="129">
        <f t="shared" ref="BZ29" si="1077">SUMPRODUCT(BD184:BD190,L184:L190)/SUM(L184:L190)</f>
        <v>0.21199330789011653</v>
      </c>
      <c r="CA29" s="129">
        <f t="shared" ref="CA29" si="1078">SUMPRODUCT(BE184:BE190,M184:M190)/SUM(M184:M190)</f>
        <v>0.16882294113794685</v>
      </c>
      <c r="CB29" s="129">
        <f t="shared" ref="CB29" si="1079">SUMPRODUCT(BF184:BF190,N184:N190)/SUM(N184:N190)</f>
        <v>0.14653666051201819</v>
      </c>
      <c r="CC29" s="129">
        <f t="shared" ref="CC29" si="1080">SUMPRODUCT(BG184:BG190,O184:O190)/SUM(O184:O190)</f>
        <v>0.25742466948782955</v>
      </c>
      <c r="CD29" s="129">
        <f t="shared" ref="CD29" si="1081">SUMPRODUCT(BH184:BH190,P184:P190)/SUM(P184:P190)</f>
        <v>0.15944855055616497</v>
      </c>
      <c r="CE29" s="129">
        <f t="shared" ref="CE29" si="1082">SUMPRODUCT(BI184:BI190,Q184:Q190)/SUM(Q184:Q190)</f>
        <v>0.20506564631323768</v>
      </c>
      <c r="CF29" s="129">
        <f t="shared" ref="CF29" si="1083">SUMPRODUCT(BJ184:BJ190,R184:R190)/SUM(R184:R190)</f>
        <v>0.27512494096001355</v>
      </c>
      <c r="CG29" s="129">
        <f t="shared" ref="CG29" si="1084">SUMPRODUCT(BK184:BK190,S184:S190)/SUM(S184:S190)</f>
        <v>0.21600603950669564</v>
      </c>
      <c r="CH29" s="129"/>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1045"/>
        <v>34587838.212192304</v>
      </c>
      <c r="DW29" s="76">
        <f t="shared" si="1046"/>
        <v>45310039.544203952</v>
      </c>
      <c r="DX29" s="76">
        <f t="shared" si="1047"/>
        <v>59002251.014258504</v>
      </c>
      <c r="DY29" s="76">
        <f t="shared" si="1048"/>
        <v>54119230.360126548</v>
      </c>
      <c r="DZ29" s="76"/>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85">SUM(B191:B197)</f>
        <v>178901184</v>
      </c>
      <c r="Y30" s="70">
        <f t="shared" ref="Y30" si="1086">SUM(C191:C197)</f>
        <v>156065797</v>
      </c>
      <c r="Z30" s="70">
        <f t="shared" ref="Z30" si="1087">SUM(D191:D197)</f>
        <v>161230687</v>
      </c>
      <c r="AA30" s="70">
        <f t="shared" ref="AA30" si="1088">SUM(E191:E197)</f>
        <v>167842570</v>
      </c>
      <c r="AB30" s="70">
        <f t="shared" ref="AB30" si="1089">SUM(F191:F197)</f>
        <v>135490597</v>
      </c>
      <c r="AC30" s="70">
        <f t="shared" ref="AC30" si="1090">SUM(G191:G197)</f>
        <v>166330701</v>
      </c>
      <c r="AD30" s="70">
        <f t="shared" ref="AD30" si="1091">SUM(H191:H197)</f>
        <v>192236193</v>
      </c>
      <c r="AE30" s="70">
        <f t="shared" ref="AE30" si="1092">SUM(I191:I197)</f>
        <v>213536966</v>
      </c>
      <c r="AF30" s="70">
        <f t="shared" ref="AF30" si="1093">SUM(J191:J197)</f>
        <v>171014491</v>
      </c>
      <c r="AG30" s="70">
        <f t="shared" ref="AG30" si="1094">SUM(K191:K197)</f>
        <v>225421069</v>
      </c>
      <c r="AH30" s="70">
        <f t="shared" ref="AH30" si="1095">SUM(L191:L197)</f>
        <v>214378238</v>
      </c>
      <c r="AI30" s="70">
        <f t="shared" ref="AI30" si="1096">SUM(M191:M197)</f>
        <v>222597209</v>
      </c>
      <c r="AJ30" s="70">
        <f t="shared" ref="AJ30" si="1097">SUM(N191:N197)</f>
        <v>183095100</v>
      </c>
      <c r="AK30" s="70">
        <f t="shared" ref="AK30" si="1098">SUM(O191:O197)</f>
        <v>221142783</v>
      </c>
      <c r="AL30" s="70">
        <f t="shared" ref="AL30" si="1099">SUM(P191:P197)</f>
        <v>206324848</v>
      </c>
      <c r="AM30" s="70">
        <f t="shared" ref="AM30" si="1100">SUM(Q191:Q197)</f>
        <v>198590466</v>
      </c>
      <c r="AN30" s="70">
        <f t="shared" ref="AN30" si="1101">SUM(R191:R197)</f>
        <v>226916864</v>
      </c>
      <c r="AO30" s="70">
        <f t="shared" ref="AO30" si="1102">SUM(S191:S197)</f>
        <v>243871918</v>
      </c>
      <c r="AP30" s="70"/>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103">SUMPRODUCT(AT191:AT197,B191:B197)/SUM(B191:B197)</f>
        <v>9.5426168235832831E-2</v>
      </c>
      <c r="BQ30" s="129">
        <f t="shared" ref="BQ30" si="1104">SUMPRODUCT(AU191:AU197,C191:C197)/SUM(C191:C197)</f>
        <v>0.14754273251599562</v>
      </c>
      <c r="BR30" s="129">
        <f t="shared" ref="BR30" si="1105">SUMPRODUCT(AV191:AV197,D191:D197)/SUM(D191:D197)</f>
        <v>0.11399926376367248</v>
      </c>
      <c r="BS30" s="129">
        <f t="shared" ref="BS30" si="1106">SUMPRODUCT(AW191:AW197,E191:E197)/SUM(E191:E197)</f>
        <v>0.12723087056076765</v>
      </c>
      <c r="BT30" s="129">
        <f t="shared" ref="BT30" si="1107">SUMPRODUCT(AX191:AX197,F191:F197)/SUM(F191:F197)</f>
        <v>0.19259290893865835</v>
      </c>
      <c r="BU30" s="129">
        <f t="shared" ref="BU30" si="1108">SUMPRODUCT(AY191:AY197,G191:G197)/SUM(G191:G197)</f>
        <v>0.17167819000376031</v>
      </c>
      <c r="BV30" s="129">
        <f t="shared" ref="BV30" si="1109">SUMPRODUCT(AZ191:AZ197,H191:H197)/SUM(H191:H197)</f>
        <v>0.16388405812989609</v>
      </c>
      <c r="BW30" s="129">
        <f t="shared" ref="BW30" si="1110">SUMPRODUCT(BA191:BA197,I191:I197)/SUM(I191:I197)</f>
        <v>0.14660859171949517</v>
      </c>
      <c r="BX30" s="129">
        <f t="shared" ref="BX30" si="1111">SUMPRODUCT(BB191:BB197,J191:J197)/SUM(J191:J197)</f>
        <v>0.18093044821204751</v>
      </c>
      <c r="BY30" s="129">
        <f t="shared" ref="BY30" si="1112">SUMPRODUCT(BC191:BC197,K191:K197)/SUM(K191:K197)</f>
        <v>0.15890669894047002</v>
      </c>
      <c r="BZ30" s="129">
        <f t="shared" ref="BZ30" si="1113">SUMPRODUCT(BD191:BD197,L191:L197)/SUM(L191:L197)</f>
        <v>0.19470451545969861</v>
      </c>
      <c r="CA30" s="129">
        <f t="shared" ref="CA30" si="1114">SUMPRODUCT(BE191:BE197,M191:M197)/SUM(M191:M197)</f>
        <v>0.14384187656397868</v>
      </c>
      <c r="CB30" s="129">
        <f t="shared" ref="CB30" si="1115">SUMPRODUCT(BF191:BF197,N191:N197)/SUM(N191:N197)</f>
        <v>0.16670465211212859</v>
      </c>
      <c r="CC30" s="129">
        <f t="shared" ref="CC30" si="1116">SUMPRODUCT(BG191:BG197,O191:O197)/SUM(O191:O197)</f>
        <v>0.24862901869194276</v>
      </c>
      <c r="CD30" s="129">
        <f t="shared" ref="CD30" si="1117">SUMPRODUCT(BH191:BH197,P191:P197)/SUM(P191:P197)</f>
        <v>0.16728121966369783</v>
      </c>
      <c r="CE30" s="129">
        <f t="shared" ref="CE30" si="1118">SUMPRODUCT(BI191:BI197,Q191:Q197)/SUM(Q191:Q197)</f>
        <v>0.23225028951927087</v>
      </c>
      <c r="CF30" s="129">
        <f t="shared" ref="CF30" si="1119">SUMPRODUCT(BJ191:BJ197,R191:R197)/SUM(R191:R197)</f>
        <v>0.24946486019253516</v>
      </c>
      <c r="CG30" s="129">
        <f t="shared" ref="CG30" si="1120">SUMPRODUCT(BK191:BK197,S191:S197)/SUM(S191:S197)</f>
        <v>0.21209074020671381</v>
      </c>
      <c r="CH30" s="129"/>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1045"/>
        <v>34514272.220367067</v>
      </c>
      <c r="DW30" s="76">
        <f t="shared" si="1046"/>
        <v>46122693.224266917</v>
      </c>
      <c r="DX30" s="76">
        <f t="shared" si="1047"/>
        <v>56607783.753088519</v>
      </c>
      <c r="DY30" s="76">
        <f t="shared" si="1048"/>
        <v>51722975.604251012</v>
      </c>
      <c r="DZ30" s="76"/>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121">SUM(B198:B204)</f>
        <v>179415160</v>
      </c>
      <c r="Y31" s="70">
        <f t="shared" ref="Y31" si="1122">SUM(C198:C204)</f>
        <v>142776677</v>
      </c>
      <c r="Z31" s="70">
        <f t="shared" ref="Z31" si="1123">SUM(D198:D204)</f>
        <v>161939132</v>
      </c>
      <c r="AA31" s="70">
        <f t="shared" ref="AA31" si="1124">SUM(E198:E204)</f>
        <v>164829331</v>
      </c>
      <c r="AB31" s="70">
        <f t="shared" ref="AB31" si="1125">SUM(F198:F204)</f>
        <v>142948437</v>
      </c>
      <c r="AC31" s="70">
        <f t="shared" ref="AC31" si="1126">SUM(G198:G204)</f>
        <v>164146822</v>
      </c>
      <c r="AD31" s="70">
        <f t="shared" ref="AD31" si="1127">SUM(H198:H204)</f>
        <v>196272010</v>
      </c>
      <c r="AE31" s="70">
        <f t="shared" ref="AE31" si="1128">SUM(I198:I204)</f>
        <v>202298664</v>
      </c>
      <c r="AF31" s="70">
        <f t="shared" ref="AF31" si="1129">SUM(J198:J204)</f>
        <v>161123625</v>
      </c>
      <c r="AG31" s="70">
        <f t="shared" ref="AG31" si="1130">SUM(K198:K204)</f>
        <v>203945020</v>
      </c>
      <c r="AH31" s="70">
        <f t="shared" ref="AH31" si="1131">SUM(L198:L204)</f>
        <v>219172696</v>
      </c>
      <c r="AI31" s="70">
        <f t="shared" ref="AI31" si="1132">SUM(M198:M204)</f>
        <v>231180161</v>
      </c>
      <c r="AJ31" s="70">
        <f t="shared" ref="AJ31" si="1133">SUM(N198:N204)</f>
        <v>191790758</v>
      </c>
      <c r="AK31" s="70">
        <f t="shared" ref="AK31" si="1134">SUM(O198:O204)</f>
        <v>218645071</v>
      </c>
      <c r="AL31" s="70">
        <f t="shared" ref="AL31" si="1135">SUM(P198:P204)</f>
        <v>190534364</v>
      </c>
      <c r="AM31" s="70">
        <f t="shared" ref="AM31" si="1136">SUM(Q198:Q204)</f>
        <v>165974768</v>
      </c>
      <c r="AN31" s="70">
        <f t="shared" ref="AN31" si="1137">SUM(R198:R204)</f>
        <v>198224258</v>
      </c>
      <c r="AO31" s="70">
        <f t="shared" ref="AO31" si="1138">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39">SUMPRODUCT(AT198:AT204,B198:B204)/SUM(B198:B204)</f>
        <v>0.10347772371891202</v>
      </c>
      <c r="BQ31" s="129">
        <f t="shared" ref="BQ31" si="1140">SUMPRODUCT(AU198:AU204,C198:C204)/SUM(C198:C204)</f>
        <v>0.16093423693239869</v>
      </c>
      <c r="BR31" s="129">
        <f t="shared" ref="BR31" si="1141">SUMPRODUCT(AV198:AV204,D198:D204)/SUM(D198:D204)</f>
        <v>0.1089897231812314</v>
      </c>
      <c r="BS31" s="129">
        <f t="shared" ref="BS31" si="1142">SUMPRODUCT(AW198:AW204,E198:E204)/SUM(E198:E204)</f>
        <v>0.14707672278999445</v>
      </c>
      <c r="BT31" s="129">
        <f t="shared" ref="BT31" si="1143">SUMPRODUCT(AX198:AX204,F198:F204)/SUM(F198:F204)</f>
        <v>0.20465268869241693</v>
      </c>
      <c r="BU31" s="129">
        <f t="shared" ref="BU31" si="1144">SUMPRODUCT(AY198:AY204,G198:G204)/SUM(G198:G204)</f>
        <v>0.17040569569230471</v>
      </c>
      <c r="BV31" s="129">
        <f t="shared" ref="BV31" si="1145">SUMPRODUCT(AZ198:AZ204,H198:H204)/SUM(H198:H204)</f>
        <v>0.16475683635427557</v>
      </c>
      <c r="BW31" s="129">
        <f t="shared" ref="BW31" si="1146">SUMPRODUCT(BA198:BA204,I198:I204)/SUM(I198:I204)</f>
        <v>0.14180628929463027</v>
      </c>
      <c r="BX31" s="129">
        <f t="shared" ref="BX31" si="1147">SUMPRODUCT(BB198:BB204,J198:J204)/SUM(J198:J204)</f>
        <v>0.18626819466600728</v>
      </c>
      <c r="BY31" s="129">
        <f t="shared" ref="BY31" si="1148">SUMPRODUCT(BC198:BC204,K198:K204)/SUM(K198:K204)</f>
        <v>0.15781099164579077</v>
      </c>
      <c r="BZ31" s="129">
        <f t="shared" ref="BZ31" si="1149">SUMPRODUCT(BD198:BD204,L198:L204)/SUM(L198:L204)</f>
        <v>0.18449664622324496</v>
      </c>
      <c r="CA31" s="129">
        <f t="shared" ref="CA31" si="1150">SUMPRODUCT(BE198:BE204,M198:M204)/SUM(M198:M204)</f>
        <v>0.13667028375899112</v>
      </c>
      <c r="CB31" s="129">
        <f t="shared" ref="CB31" si="1151">SUMPRODUCT(BF198:BF204,N198:N204)/SUM(N198:N204)</f>
        <v>0.19070606784007543</v>
      </c>
      <c r="CC31" s="129">
        <f t="shared" ref="CC31" si="1152">SUMPRODUCT(BG198:BG204,O198:O204)/SUM(O198:O204)</f>
        <v>0.24796534607972551</v>
      </c>
      <c r="CD31" s="129">
        <f t="shared" ref="CD31" si="1153">SUMPRODUCT(BH198:BH204,P198:P204)/SUM(P198:P204)</f>
        <v>0.17106815184913246</v>
      </c>
      <c r="CE31" s="129">
        <f t="shared" ref="CE31" si="1154">SUMPRODUCT(BI198:BI204,Q198:Q204)/SUM(Q198:Q204)</f>
        <v>0.24835029986502602</v>
      </c>
      <c r="CF31" s="129">
        <f t="shared" ref="CF31" si="1155">SUMPRODUCT(BJ198:BJ204,R198:R204)/SUM(R198:R204)</f>
        <v>0.24188071865928795</v>
      </c>
      <c r="CG31" s="129">
        <f t="shared" ref="CG31" si="1156">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1045"/>
        <v>32594361.513229877</v>
      </c>
      <c r="DW31" s="76">
        <f t="shared" si="1046"/>
        <v>41219883.402828127</v>
      </c>
      <c r="DX31" s="76">
        <f t="shared" si="1047"/>
        <v>47946625.980744109</v>
      </c>
      <c r="DY31" s="76">
        <f t="shared" si="1048"/>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57">SUM(B205:B211)</f>
        <v>158658974</v>
      </c>
      <c r="Y32" s="70">
        <f t="shared" ref="Y32" si="1158">SUM(C205:C211)</f>
        <v>164344678</v>
      </c>
      <c r="Z32" s="70">
        <f t="shared" ref="Z32" si="1159">SUM(D205:D211)</f>
        <v>143141628</v>
      </c>
      <c r="AA32" s="70">
        <f t="shared" ref="AA32" si="1160">SUM(E205:E211)</f>
        <v>184089975</v>
      </c>
      <c r="AB32" s="70">
        <f t="shared" ref="AB32" si="1161">SUM(F205:F211)</f>
        <v>190515199</v>
      </c>
      <c r="AC32" s="70">
        <f t="shared" ref="AC32" si="1162">SUM(G205:G211)</f>
        <v>173143947</v>
      </c>
      <c r="AD32" s="70">
        <f t="shared" ref="AD32" si="1163">SUM(H205:H211)</f>
        <v>170552115</v>
      </c>
      <c r="AE32" s="70">
        <f t="shared" ref="AE32" si="1164">SUM(I205:I211)</f>
        <v>187047789</v>
      </c>
      <c r="AF32" s="70">
        <f t="shared" ref="AF32" si="1165">SUM(J205:J211)</f>
        <v>198120220</v>
      </c>
      <c r="AG32" s="70">
        <f t="shared" ref="AG32" si="1166">SUM(K205:K211)</f>
        <v>231255584</v>
      </c>
      <c r="AH32" s="70">
        <f t="shared" ref="AH32" si="1167">SUM(L205:L211)</f>
        <v>239149245</v>
      </c>
      <c r="AI32" s="70">
        <f t="shared" ref="AI32" si="1168">SUM(M205:M211)</f>
        <v>216448659</v>
      </c>
      <c r="AJ32" s="70">
        <f t="shared" ref="AJ32" si="1169">SUM(N205:N211)</f>
        <v>201439608</v>
      </c>
      <c r="AK32" s="70">
        <f t="shared" ref="AK32" si="1170">SUM(O205:O211)</f>
        <v>221555633</v>
      </c>
      <c r="AL32" s="70">
        <f t="shared" ref="AL32" si="1171">SUM(P205:P211)</f>
        <v>216874382</v>
      </c>
      <c r="AM32" s="70">
        <f t="shared" ref="AM32" si="1172">SUM(Q205:Q211)</f>
        <v>183859397</v>
      </c>
      <c r="AN32" s="70">
        <f t="shared" ref="AN32" si="1173">SUM(R205:R211)</f>
        <v>209229404</v>
      </c>
      <c r="AO32" s="70">
        <f t="shared" ref="AO32" si="1174">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0.29748037676609101</v>
      </c>
      <c r="BM32" s="86">
        <f t="shared" si="144"/>
        <v>0.39406546395859088</v>
      </c>
      <c r="BN32" s="74"/>
      <c r="BO32" s="83" t="s">
        <v>457</v>
      </c>
      <c r="BP32" s="129">
        <f t="shared" ref="BP32" si="1175">SUMPRODUCT(AT205:AT211,B205:B211)/SUM(B205:B211)</f>
        <v>9.9973860204353157E-2</v>
      </c>
      <c r="BQ32" s="129">
        <f t="shared" ref="BQ32" si="1176">SUMPRODUCT(AU205:AU211,C205:C211)/SUM(C205:C211)</f>
        <v>0.17529985471525275</v>
      </c>
      <c r="BR32" s="129">
        <f t="shared" ref="BR32" si="1177">SUMPRODUCT(AV205:AV211,D205:D211)/SUM(D205:D211)</f>
        <v>0.12539238378688522</v>
      </c>
      <c r="BS32" s="129">
        <f t="shared" ref="BS32" si="1178">SUMPRODUCT(AW205:AW211,E205:E211)/SUM(E205:E211)</f>
        <v>0.15948606062601758</v>
      </c>
      <c r="BT32" s="129">
        <f t="shared" ref="BT32" si="1179">SUMPRODUCT(AX205:AX211,F205:F211)/SUM(F205:F211)</f>
        <v>0.20608786448122185</v>
      </c>
      <c r="BU32" s="129">
        <f t="shared" ref="BU32" si="1180">SUMPRODUCT(AY205:AY211,G205:G211)/SUM(G205:G211)</f>
        <v>0.16478691872574014</v>
      </c>
      <c r="BV32" s="129">
        <f t="shared" ref="BV32" si="1181">SUMPRODUCT(AZ205:AZ211,H205:H211)/SUM(H205:H211)</f>
        <v>0.17326710115350838</v>
      </c>
      <c r="BW32" s="129">
        <f t="shared" ref="BW32" si="1182">SUMPRODUCT(BA205:BA211,I205:I211)/SUM(I205:I211)</f>
        <v>0.14136670421406769</v>
      </c>
      <c r="BX32" s="129">
        <f t="shared" ref="BX32" si="1183">SUMPRODUCT(BB205:BB211,J205:J211)/SUM(J205:J211)</f>
        <v>0.20611195994123596</v>
      </c>
      <c r="BY32" s="129">
        <f t="shared" ref="BY32" si="1184">SUMPRODUCT(BC205:BC211,K205:K211)/SUM(K205:K211)</f>
        <v>0.16953200517996286</v>
      </c>
      <c r="BZ32" s="129">
        <f t="shared" ref="BZ32" si="1185">SUMPRODUCT(BD205:BD211,L205:L211)/SUM(L205:L211)</f>
        <v>0.18502696818883954</v>
      </c>
      <c r="CA32" s="129">
        <f t="shared" ref="CA32" si="1186">SUMPRODUCT(BE205:BE211,M205:M211)/SUM(M205:M211)</f>
        <v>0.12457609326463069</v>
      </c>
      <c r="CB32" s="129">
        <f t="shared" ref="CB32" si="1187">SUMPRODUCT(BF205:BF211,N205:N211)/SUM(N205:N211)</f>
        <v>0.21139495400773584</v>
      </c>
      <c r="CC32" s="129">
        <f t="shared" ref="CC32" si="1188">SUMPRODUCT(BG205:BG211,O205:O211)/SUM(O205:O211)</f>
        <v>0.24279311418460542</v>
      </c>
      <c r="CD32" s="129">
        <f t="shared" ref="CD32" si="1189">SUMPRODUCT(BH205:BH211,P205:P211)/SUM(P205:P211)</f>
        <v>0.17866560517121424</v>
      </c>
      <c r="CE32" s="129">
        <f t="shared" ref="CE32" si="1190">SUMPRODUCT(BI205:BI211,Q205:Q211)/SUM(Q205:Q211)</f>
        <v>0.27606093804706267</v>
      </c>
      <c r="CF32" s="129">
        <f t="shared" ref="CF32" si="1191">SUMPRODUCT(BJ205:BJ211,R205:R211)/SUM(R205:R211)</f>
        <v>0.25109865565414274</v>
      </c>
      <c r="CG32" s="129">
        <f t="shared" ref="CG32" si="1192">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3846346.6040109885</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1045"/>
        <v>38747992.706163093</v>
      </c>
      <c r="DW32" s="76">
        <f t="shared" si="1046"/>
        <v>50756397.604587302</v>
      </c>
      <c r="DX32" s="76">
        <f t="shared" si="1047"/>
        <v>52537222.067717515</v>
      </c>
      <c r="DY32" s="76">
        <f t="shared" si="1048"/>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93">SUM(B212:B218)</f>
        <v>148458780</v>
      </c>
      <c r="Y33" s="70">
        <f t="shared" ref="Y33" si="1194">SUM(C212:C218)</f>
        <v>165069322</v>
      </c>
      <c r="Z33" s="70">
        <f t="shared" ref="Z33" si="1195">SUM(D212:D218)</f>
        <v>156574884</v>
      </c>
      <c r="AA33" s="70">
        <f t="shared" ref="AA33" si="1196">SUM(E212:E218)</f>
        <v>183101834</v>
      </c>
      <c r="AB33" s="70">
        <f t="shared" ref="AB33" si="1197">SUM(F212:F218)</f>
        <v>200205976</v>
      </c>
      <c r="AC33" s="70">
        <f t="shared" ref="AC33" si="1198">SUM(G212:G218)</f>
        <v>166302456</v>
      </c>
      <c r="AD33" s="70">
        <f t="shared" ref="AD33" si="1199">SUM(H212:H218)</f>
        <v>178123405</v>
      </c>
      <c r="AE33" s="70">
        <f t="shared" ref="AE33" si="1200">SUM(I212:I218)</f>
        <v>195381408</v>
      </c>
      <c r="AF33" s="70">
        <f t="shared" ref="AF33" si="1201">SUM(J212:J218)</f>
        <v>232274192</v>
      </c>
      <c r="AG33" s="70">
        <f t="shared" ref="AG33" si="1202">SUM(K212:K218)</f>
        <v>220629127</v>
      </c>
      <c r="AH33" s="70">
        <f t="shared" ref="AH33" si="1203">SUM(L212:L218)</f>
        <v>217935043</v>
      </c>
      <c r="AI33" s="70">
        <f t="shared" ref="AI33" si="1204">SUM(M212:M218)</f>
        <v>219688279</v>
      </c>
      <c r="AJ33" s="70">
        <f t="shared" ref="AJ33" si="1205">SUM(N212:N218)</f>
        <v>196275659</v>
      </c>
      <c r="AK33" s="70">
        <f t="shared" ref="AK33" si="1206">SUM(O212:O218)</f>
        <v>220501310</v>
      </c>
      <c r="AL33" s="70">
        <f t="shared" ref="AL33" si="1207">SUM(P212:P218)</f>
        <v>201127247</v>
      </c>
      <c r="AM33" s="70">
        <f t="shared" ref="AM33" si="1208">SUM(Q212:Q218)</f>
        <v>199253628</v>
      </c>
      <c r="AN33" s="70">
        <f t="shared" ref="AN33" si="1209">SUM(R212:R218)</f>
        <v>251543825</v>
      </c>
      <c r="AO33" s="70">
        <f t="shared" ref="AO33" si="1210">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0.29361459968602821</v>
      </c>
      <c r="BM33" s="86">
        <f t="shared" si="144"/>
        <v>0.38504309469326892</v>
      </c>
      <c r="BN33" s="74"/>
      <c r="BO33" s="83" t="s">
        <v>458</v>
      </c>
      <c r="BP33" s="129">
        <f t="shared" ref="BP33" si="1211">SUMPRODUCT(AT212:AT218,B212:B218)/SUM(B212:B218)</f>
        <v>0.10027829299952301</v>
      </c>
      <c r="BQ33" s="129">
        <f t="shared" ref="BQ33" si="1212">SUMPRODUCT(AU212:AU218,C212:C218)/SUM(C212:C218)</f>
        <v>0.17782477850210626</v>
      </c>
      <c r="BR33" s="129">
        <f t="shared" ref="BR33" si="1213">SUMPRODUCT(AV212:AV218,D212:D218)/SUM(D212:D218)</f>
        <v>0.13142739417018631</v>
      </c>
      <c r="BS33" s="129">
        <f t="shared" ref="BS33" si="1214">SUMPRODUCT(AW212:AW218,E212:E218)/SUM(E212:E218)</f>
        <v>0.15367178869376533</v>
      </c>
      <c r="BT33" s="129">
        <f t="shared" ref="BT33" si="1215">SUMPRODUCT(AX212:AX218,F212:F218)/SUM(F212:F218)</f>
        <v>0.17182322772738781</v>
      </c>
      <c r="BU33" s="129">
        <f t="shared" ref="BU33" si="1216">SUMPRODUCT(AY212:AY218,G212:G218)/SUM(G212:G218)</f>
        <v>0.15975679761909223</v>
      </c>
      <c r="BV33" s="129">
        <f t="shared" ref="BV33" si="1217">SUMPRODUCT(AZ212:AZ218,H212:H218)/SUM(H212:H218)</f>
        <v>0.17142427675378447</v>
      </c>
      <c r="BW33" s="129">
        <f t="shared" ref="BW33" si="1218">SUMPRODUCT(BA212:BA218,I212:I218)/SUM(I212:I218)</f>
        <v>0.13312538612266772</v>
      </c>
      <c r="BX33" s="129">
        <f t="shared" ref="BX33" si="1219">SUMPRODUCT(BB212:BB218,J212:J218)/SUM(J212:J218)</f>
        <v>0.19576504012576146</v>
      </c>
      <c r="BY33" s="129">
        <f t="shared" ref="BY33" si="1220">SUMPRODUCT(BC212:BC218,K212:K218)/SUM(K212:K218)</f>
        <v>0.16913256135563035</v>
      </c>
      <c r="BZ33" s="129">
        <f t="shared" ref="BZ33" si="1221">SUMPRODUCT(BD212:BD218,L212:L218)/SUM(L212:L218)</f>
        <v>0.17351381015330911</v>
      </c>
      <c r="CA33" s="129">
        <f t="shared" ref="CA33" si="1222">SUMPRODUCT(BE212:BE218,M212:M218)/SUM(M212:M218)</f>
        <v>0.12377079964364722</v>
      </c>
      <c r="CB33" s="129">
        <f t="shared" ref="CB33" si="1223">SUMPRODUCT(BF212:BF218,N212:N218)/SUM(N212:N218)</f>
        <v>0.21979498997496327</v>
      </c>
      <c r="CC33" s="129">
        <f t="shared" ref="CC33" si="1224">SUMPRODUCT(BG212:BG218,O212:O218)/SUM(O212:O218)</f>
        <v>0.23638208054702589</v>
      </c>
      <c r="CD33" s="129">
        <f t="shared" ref="CD33" si="1225">SUMPRODUCT(BH212:BH218,P212:P218)/SUM(P212:P218)</f>
        <v>0.16806472510161688</v>
      </c>
      <c r="CE33" s="129">
        <f t="shared" ref="CE33" si="1226">SUMPRODUCT(BI212:BI218,Q212:Q218)/SUM(Q212:Q218)</f>
        <v>0.29173447439053973</v>
      </c>
      <c r="CF33" s="129">
        <f t="shared" ref="CF33" si="1227">SUMPRODUCT(BJ212:BJ218,R212:R218)/SUM(R212:R218)</f>
        <v>0.25038227967084065</v>
      </c>
      <c r="CG33" s="129">
        <f t="shared" ref="CG33" si="1228">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1061303.4426295131</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1045"/>
        <v>33802395.477499999</v>
      </c>
      <c r="DW33" s="76">
        <f t="shared" si="1046"/>
        <v>58129152.434988134</v>
      </c>
      <c r="DX33" s="76">
        <f t="shared" si="1047"/>
        <v>62982116.340622999</v>
      </c>
      <c r="DY33" s="76">
        <f t="shared" si="1048"/>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229">SUM(B219:B225)</f>
        <v>154226677</v>
      </c>
      <c r="Y34" s="70">
        <f t="shared" ref="Y34" si="1230">SUM(C219:C225)</f>
        <v>140717473</v>
      </c>
      <c r="Z34" s="70">
        <f t="shared" ref="Z34" si="1231">SUM(D219:D225)</f>
        <v>149560009</v>
      </c>
      <c r="AA34" s="70">
        <f t="shared" ref="AA34" si="1232">SUM(E219:E225)</f>
        <v>153789523</v>
      </c>
      <c r="AB34" s="70">
        <f t="shared" ref="AB34" si="1233">SUM(F219:F225)</f>
        <v>155157921</v>
      </c>
      <c r="AC34" s="70">
        <f t="shared" ref="AC34" si="1234">SUM(G219:G225)</f>
        <v>155891530</v>
      </c>
      <c r="AD34" s="70">
        <f t="shared" ref="AD34" si="1235">SUM(H219:H225)</f>
        <v>176624418</v>
      </c>
      <c r="AE34" s="70">
        <f t="shared" ref="AE34" si="1236">SUM(I219:I225)</f>
        <v>194839524</v>
      </c>
      <c r="AF34" s="70">
        <f t="shared" ref="AF34" si="1237">SUM(J219:J225)</f>
        <v>196532986</v>
      </c>
      <c r="AG34" s="70">
        <f t="shared" ref="AG34" si="1238">SUM(K219:K225)</f>
        <v>224838906</v>
      </c>
      <c r="AH34" s="70">
        <f t="shared" ref="AH34" si="1239">SUM(L219:L225)</f>
        <v>202972292</v>
      </c>
      <c r="AI34" s="70">
        <f t="shared" ref="AI34" si="1240">SUM(M219:M225)</f>
        <v>228286900</v>
      </c>
      <c r="AJ34" s="70">
        <f t="shared" ref="AJ34" si="1241">SUM(N219:N225)</f>
        <v>172020461</v>
      </c>
      <c r="AK34" s="70">
        <f t="shared" ref="AK34" si="1242">SUM(O219:O225)</f>
        <v>203074460</v>
      </c>
      <c r="AL34" s="70">
        <f t="shared" ref="AL34" si="1243">SUM(P219:P225)</f>
        <v>198654103</v>
      </c>
      <c r="AM34" s="70">
        <f t="shared" ref="AM34" si="1244">SUM(Q219:Q225)</f>
        <v>202919047</v>
      </c>
      <c r="AN34" s="70">
        <f t="shared" ref="AN34" si="1245">SUM(R219:R225)</f>
        <v>244416127</v>
      </c>
      <c r="AO34" s="70">
        <f t="shared" ref="AO34" si="1246">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0.29361459968602821</v>
      </c>
      <c r="BM34" s="86">
        <f t="shared" si="144"/>
        <v>0.35740857720759733</v>
      </c>
      <c r="BN34" s="74"/>
      <c r="BO34" s="83" t="s">
        <v>459</v>
      </c>
      <c r="BP34" s="129">
        <f t="shared" ref="BP34" si="1247">SUMPRODUCT(AT219:AT225,B219:B225)/SUM(B219:B225)</f>
        <v>0.10262589348552567</v>
      </c>
      <c r="BQ34" s="129">
        <f t="shared" ref="BQ34" si="1248">SUMPRODUCT(AU219:AU225,C219:C225)/SUM(C219:C225)</f>
        <v>0.17065769560269381</v>
      </c>
      <c r="BR34" s="129">
        <f t="shared" ref="BR34" si="1249">SUMPRODUCT(AV219:AV225,D219:D225)/SUM(D219:D225)</f>
        <v>0.13663653989024763</v>
      </c>
      <c r="BS34" s="129">
        <f t="shared" ref="BS34" si="1250">SUMPRODUCT(AW219:AW225,E219:E225)/SUM(E219:E225)</f>
        <v>0.15304405094430534</v>
      </c>
      <c r="BT34" s="129">
        <f t="shared" ref="BT34" si="1251">SUMPRODUCT(AX219:AX225,F219:F225)/SUM(F219:F225)</f>
        <v>0.13893957201944379</v>
      </c>
      <c r="BU34" s="129">
        <f t="shared" ref="BU34" si="1252">SUMPRODUCT(AY219:AY225,G219:G225)/SUM(G219:G225)</f>
        <v>0.16071472139687984</v>
      </c>
      <c r="BV34" s="129">
        <f t="shared" ref="BV34" si="1253">SUMPRODUCT(AZ219:AZ225,H219:H225)/SUM(H219:H225)</f>
        <v>0.16969071853127485</v>
      </c>
      <c r="BW34" s="129">
        <f t="shared" ref="BW34" si="1254">SUMPRODUCT(BA219:BA225,I219:I225)/SUM(I219:I225)</f>
        <v>0.1267636264543989</v>
      </c>
      <c r="BX34" s="129">
        <f t="shared" ref="BX34" si="1255">SUMPRODUCT(BB219:BB225,J219:J225)/SUM(J219:J225)</f>
        <v>0.1691922886109759</v>
      </c>
      <c r="BY34" s="129">
        <f t="shared" ref="BY34" si="1256">SUMPRODUCT(BC219:BC225,K219:K225)/SUM(K219:K225)</f>
        <v>0.15819425613236934</v>
      </c>
      <c r="BZ34" s="129">
        <f t="shared" ref="BZ34" si="1257">SUMPRODUCT(BD219:BD225,L219:L225)/SUM(L219:L225)</f>
        <v>0.15843579828844101</v>
      </c>
      <c r="CA34" s="129">
        <f t="shared" ref="CA34" si="1258">SUMPRODUCT(BE219:BE225,M219:M225)/SUM(M219:M225)</f>
        <v>0.12999371521329661</v>
      </c>
      <c r="CB34" s="129">
        <f t="shared" ref="CB34" si="1259">SUMPRODUCT(BF219:BF225,N219:N225)/SUM(N219:N225)</f>
        <v>0.22039714811959293</v>
      </c>
      <c r="CC34" s="129">
        <f t="shared" ref="CC34" si="1260">SUMPRODUCT(BG219:BG225,O219:O225)/SUM(O219:O225)</f>
        <v>0.20942513522044326</v>
      </c>
      <c r="CD34" s="129">
        <f t="shared" ref="CD34" si="1261">SUMPRODUCT(BH219:BH225,P219:P225)/SUM(P219:P225)</f>
        <v>0.15908575472663197</v>
      </c>
      <c r="CE34" s="129">
        <f t="shared" ref="CE34" si="1262">SUMPRODUCT(BI219:BI225,Q219:Q225)/SUM(Q219:Q225)</f>
        <v>0.2879548212049271</v>
      </c>
      <c r="CF34" s="129">
        <f t="shared" ref="CF34" si="1263">SUMPRODUCT(BJ219:BJ225,R219:R225)/SUM(R219:R225)</f>
        <v>0.24532515578483008</v>
      </c>
      <c r="CG34" s="129">
        <f t="shared" ref="CG34" si="1264">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45012.586204866551</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1045"/>
        <v>31603037.905297086</v>
      </c>
      <c r="DW34" s="76">
        <f t="shared" si="1046"/>
        <v>58431517.897959203</v>
      </c>
      <c r="DX34" s="76">
        <f t="shared" si="1047"/>
        <v>59961424.432599813</v>
      </c>
      <c r="DY34" s="76">
        <f t="shared" si="1048"/>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65">SUM(B226:B232)</f>
        <v>135518889</v>
      </c>
      <c r="Y35" s="70">
        <f t="shared" ref="Y35" si="1266">SUM(C226:C232)</f>
        <v>117099958</v>
      </c>
      <c r="Z35" s="70">
        <f t="shared" ref="Z35" si="1267">SUM(D226:D232)</f>
        <v>147382379</v>
      </c>
      <c r="AA35" s="70">
        <f t="shared" ref="AA35" si="1268">SUM(E226:E232)</f>
        <v>138901757</v>
      </c>
      <c r="AB35" s="70">
        <f t="shared" ref="AB35" si="1269">SUM(F226:F232)</f>
        <v>139914788</v>
      </c>
      <c r="AC35" s="70">
        <f t="shared" ref="AC35" si="1270">SUM(G226:G232)</f>
        <v>133735617</v>
      </c>
      <c r="AD35" s="70">
        <f t="shared" ref="AD35" si="1271">SUM(H226:H232)</f>
        <v>171582918</v>
      </c>
      <c r="AE35" s="70">
        <f t="shared" ref="AE35" si="1272">SUM(I226:I232)</f>
        <v>173951270</v>
      </c>
      <c r="AF35" s="70">
        <f t="shared" ref="AF35" si="1273">SUM(J226:J232)</f>
        <v>189084166</v>
      </c>
      <c r="AG35" s="70">
        <f t="shared" ref="AG35" si="1274">SUM(K226:K232)</f>
        <v>200306171</v>
      </c>
      <c r="AH35" s="70">
        <f t="shared" ref="AH35" si="1275">SUM(L226:L232)</f>
        <v>182369614</v>
      </c>
      <c r="AI35" s="70">
        <f t="shared" ref="AI35" si="1276">SUM(M226:M232)</f>
        <v>193025362</v>
      </c>
      <c r="AJ35" s="70">
        <f t="shared" ref="AJ35" si="1277">SUM(N226:N232)</f>
        <v>165705298</v>
      </c>
      <c r="AK35" s="70">
        <f t="shared" ref="AK35" si="1278">SUM(O226:O232)</f>
        <v>163461868</v>
      </c>
      <c r="AL35" s="70">
        <f t="shared" ref="AL35" si="1279">SUM(P226:P232)</f>
        <v>172259163</v>
      </c>
      <c r="AM35" s="70">
        <f t="shared" ref="AM35" si="1280">SUM(Q226:Q232)</f>
        <v>176818968</v>
      </c>
      <c r="AN35" s="70">
        <f t="shared" ref="AN35" si="1281">SUM(R226:R232)</f>
        <v>218156977</v>
      </c>
      <c r="AO35" s="70">
        <f t="shared" ref="AO35" si="1282">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83">SUMPRODUCT(AT226:AT232,B226:B232)/SUM(B226:B232)</f>
        <v>0.10503940726440338</v>
      </c>
      <c r="BQ35" s="129">
        <f t="shared" ref="BQ35" si="1284">SUMPRODUCT(AU226:AU232,C226:C232)/SUM(C226:C232)</f>
        <v>0.16669633464678835</v>
      </c>
      <c r="BR35" s="129">
        <f t="shared" ref="BR35" si="1285">SUMPRODUCT(AV226:AV232,D226:D232)/SUM(D226:D232)</f>
        <v>0.13869269555348432</v>
      </c>
      <c r="BS35" s="129">
        <f t="shared" ref="BS35" si="1286">SUMPRODUCT(AW226:AW232,E226:E232)/SUM(E226:E232)</f>
        <v>0.14788293431145347</v>
      </c>
      <c r="BT35" s="129">
        <f t="shared" ref="BT35" si="1287">SUMPRODUCT(AX226:AX232,F226:F232)/SUM(F226:F232)</f>
        <v>0.12823418277887452</v>
      </c>
      <c r="BU35" s="129">
        <f t="shared" ref="BU35" si="1288">SUMPRODUCT(AY226:AY232,G226:G232)/SUM(G226:G232)</f>
        <v>0.16661373343936869</v>
      </c>
      <c r="BV35" s="129">
        <f t="shared" ref="BV35" si="1289">SUMPRODUCT(AZ226:AZ232,H226:H232)/SUM(H226:H232)</f>
        <v>0.15330102727050363</v>
      </c>
      <c r="BW35" s="129">
        <f t="shared" ref="BW35" si="1290">SUMPRODUCT(BA226:BA232,I226:I232)/SUM(I226:I232)</f>
        <v>0.12399542424215193</v>
      </c>
      <c r="BX35" s="129">
        <f t="shared" ref="BX35" si="1291">SUMPRODUCT(BB226:BB232,J226:J232)/SUM(J226:J232)</f>
        <v>0.15084313432910318</v>
      </c>
      <c r="BY35" s="129">
        <f t="shared" ref="BY35" si="1292">SUMPRODUCT(BC226:BC232,K226:K232)/SUM(K226:K232)</f>
        <v>0.15399676309356769</v>
      </c>
      <c r="BZ35" s="129">
        <f t="shared" ref="BZ35" si="1293">SUMPRODUCT(BD226:BD232,L226:L232)/SUM(L226:L232)</f>
        <v>0.137339145580918</v>
      </c>
      <c r="CA35" s="129">
        <f t="shared" ref="CA35" si="1294">SUMPRODUCT(BE226:BE232,M226:M232)/SUM(M226:M232)</f>
        <v>0.14478878978780693</v>
      </c>
      <c r="CB35" s="129">
        <f t="shared" ref="CB35" si="1295">SUMPRODUCT(BF226:BF232,N226:N232)/SUM(N226:N232)</f>
        <v>0.21284156219314124</v>
      </c>
      <c r="CC35" s="129">
        <f t="shared" ref="CC35" si="1296">SUMPRODUCT(BG226:BG232,O226:O232)/SUM(O226:O232)</f>
        <v>0.19401857848658002</v>
      </c>
      <c r="CD35" s="129">
        <f t="shared" ref="CD35" si="1297">SUMPRODUCT(BH226:BH232,P226:P232)/SUM(P226:P232)</f>
        <v>0.15648110146022909</v>
      </c>
      <c r="CE35" s="129">
        <f t="shared" ref="CE35" si="1298">SUMPRODUCT(BI226:BI232,Q226:Q232)/SUM(Q226:Q232)</f>
        <v>0.28856061411810474</v>
      </c>
      <c r="CF35" s="129">
        <f t="shared" ref="CF35" si="1299">SUMPRODUCT(BJ226:BJ232,R226:R232)/SUM(R226:R232)</f>
        <v>0.23881419002559948</v>
      </c>
      <c r="CG35" s="129">
        <f t="shared" ref="CG35" si="1300">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301">BP35*X35</f>
        <v>14234823.773690475</v>
      </c>
      <c r="DI35" s="76">
        <f t="shared" ref="DI35:DI53" si="1302">BQ35*Y35</f>
        <v>19520133.785892859</v>
      </c>
      <c r="DJ35" s="76">
        <f t="shared" ref="DJ35:DJ53" si="1303">BR35*Z35</f>
        <v>20440859.42059524</v>
      </c>
      <c r="DK35" s="76">
        <f t="shared" ref="DK35:DK53" si="1304">BS35*AA35</f>
        <v>20541199.40617647</v>
      </c>
      <c r="DL35" s="76">
        <f t="shared" ref="DL35:DL53" si="1305">BT35*AB35</f>
        <v>17941858.497859478</v>
      </c>
      <c r="DM35" s="76">
        <f t="shared" ref="DM35:DM53" si="1306">BU35*AC35</f>
        <v>22282190.442187503</v>
      </c>
      <c r="DN35" s="76">
        <f t="shared" ref="DN35:DN53" si="1307">BV35*AD35</f>
        <v>26303837.591470588</v>
      </c>
      <c r="DO35" s="76">
        <f t="shared" ref="DO35:DO53" si="1308">BW35*AE35</f>
        <v>21569161.521111116</v>
      </c>
      <c r="DP35" s="76">
        <f t="shared" ref="DP35:DP53" si="1309">BX35*AF35</f>
        <v>28522048.251444444</v>
      </c>
      <c r="DQ35" s="76">
        <f t="shared" ref="DQ35:DQ53" si="1310">BY35*AG35</f>
        <v>30846501.961666659</v>
      </c>
      <c r="DR35" s="76">
        <f t="shared" ref="DR35:DR53" si="1311">BZ35*AH35</f>
        <v>25046486.966681823</v>
      </c>
      <c r="DS35" s="76">
        <f t="shared" ref="DS35:DS53" si="1312">CA35*AI35</f>
        <v>27947908.562333338</v>
      </c>
      <c r="DT35" s="76">
        <f t="shared" si="316"/>
        <v>35268974.490000002</v>
      </c>
      <c r="DU35" s="76">
        <f t="shared" si="69"/>
        <v>31714639.266120985</v>
      </c>
      <c r="DV35" s="76">
        <f t="shared" si="1045"/>
        <v>26955303.56285714</v>
      </c>
      <c r="DW35" s="76">
        <f t="shared" si="1046"/>
        <v>51022989.993809514</v>
      </c>
      <c r="DX35" s="76">
        <f t="shared" si="1047"/>
        <v>52098981.760688335</v>
      </c>
      <c r="DY35" s="76">
        <f t="shared" si="1048"/>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313">SUM(B233:B239)</f>
        <v>98038879</v>
      </c>
      <c r="Y36" s="70">
        <f t="shared" ref="Y36" si="1314">SUM(C233:C239)</f>
        <v>135724706</v>
      </c>
      <c r="Z36" s="70">
        <f t="shared" ref="Z36" si="1315">SUM(D233:D239)</f>
        <v>119072878</v>
      </c>
      <c r="AA36" s="70">
        <f t="shared" ref="AA36" si="1316">SUM(E233:E239)</f>
        <v>133389555</v>
      </c>
      <c r="AB36" s="70">
        <f t="shared" ref="AB36" si="1317">SUM(F233:F239)</f>
        <v>117695765</v>
      </c>
      <c r="AC36" s="70">
        <f t="shared" ref="AC36" si="1318">SUM(G233:G239)</f>
        <v>127961905</v>
      </c>
      <c r="AD36" s="70">
        <f t="shared" ref="AD36" si="1319">SUM(H233:H239)</f>
        <v>169522672</v>
      </c>
      <c r="AE36" s="70">
        <f t="shared" ref="AE36" si="1320">SUM(I233:I239)</f>
        <v>174741620</v>
      </c>
      <c r="AF36" s="70">
        <f t="shared" ref="AF36" si="1321">SUM(J233:J239)</f>
        <v>164569861</v>
      </c>
      <c r="AG36" s="70">
        <f t="shared" ref="AG36" si="1322">SUM(K233:K239)</f>
        <v>185530259</v>
      </c>
      <c r="AH36" s="70">
        <f t="shared" ref="AH36" si="1323">SUM(L233:L239)</f>
        <v>181252344</v>
      </c>
      <c r="AI36" s="70">
        <f t="shared" ref="AI36" si="1324">SUM(M233:M239)</f>
        <v>188719648</v>
      </c>
      <c r="AJ36" s="70">
        <f t="shared" ref="AJ36" si="1325">SUM(N233:N239)</f>
        <v>173633216</v>
      </c>
      <c r="AK36" s="70">
        <f t="shared" ref="AK36" si="1326">SUM(O233:O239)</f>
        <v>168368246</v>
      </c>
      <c r="AL36" s="70">
        <f t="shared" ref="AL36" si="1327">SUM(P233:P239)</f>
        <v>170671952</v>
      </c>
      <c r="AM36" s="70">
        <f t="shared" ref="AM36" si="1328">SUM(Q233:Q239)</f>
        <v>159970010</v>
      </c>
      <c r="AN36" s="70">
        <f t="shared" ref="AN36" si="1329">SUM(R233:R239)</f>
        <v>215558014</v>
      </c>
      <c r="AO36" s="70">
        <f t="shared" ref="AO36" si="1330">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31">SUMPRODUCT(AT233:AT239,B233:B239)/SUM(B233:B239)</f>
        <v>0.10850457988542823</v>
      </c>
      <c r="BQ36" s="129">
        <f t="shared" ref="BQ36" si="1332">SUMPRODUCT(AU233:AU239,C233:C239)/SUM(C233:C239)</f>
        <v>0.15370921317639211</v>
      </c>
      <c r="BR36" s="129">
        <f t="shared" ref="BR36" si="1333">SUMPRODUCT(AV233:AV239,D233:D239)/SUM(D233:D239)</f>
        <v>0.13942362056902105</v>
      </c>
      <c r="BS36" s="129">
        <f t="shared" ref="BS36" si="1334">SUMPRODUCT(AW233:AW239,E233:E239)/SUM(E233:E239)</f>
        <v>0.15169622565304469</v>
      </c>
      <c r="BT36" s="129">
        <f t="shared" ref="BT36" si="1335">SUMPRODUCT(AX233:AX239,F233:F239)/SUM(F233:F239)</f>
        <v>0.12818039643375878</v>
      </c>
      <c r="BU36" s="129">
        <f t="shared" ref="BU36" si="1336">SUMPRODUCT(AY233:AY239,G233:G239)/SUM(G233:G239)</f>
        <v>0.16166552203808232</v>
      </c>
      <c r="BV36" s="129">
        <f t="shared" ref="BV36" si="1337">SUMPRODUCT(AZ233:AZ239,H233:H239)/SUM(H233:H239)</f>
        <v>0.14618957853044035</v>
      </c>
      <c r="BW36" s="129">
        <f t="shared" ref="BW36" si="1338">SUMPRODUCT(BA233:BA239,I233:I239)/SUM(I233:I239)</f>
        <v>0.12641826113670637</v>
      </c>
      <c r="BX36" s="129">
        <f t="shared" ref="BX36" si="1339">SUMPRODUCT(BB233:BB239,J233:J239)/SUM(J233:J239)</f>
        <v>0.15536034264889198</v>
      </c>
      <c r="BY36" s="129">
        <f t="shared" ref="BY36" si="1340">SUMPRODUCT(BC233:BC239,K233:K239)/SUM(K233:K239)</f>
        <v>0.15065192667125346</v>
      </c>
      <c r="BZ36" s="129">
        <f t="shared" ref="BZ36" si="1341">SUMPRODUCT(BD233:BD239,L233:L239)/SUM(L233:L239)</f>
        <v>0.14607791062699144</v>
      </c>
      <c r="CA36" s="129">
        <f t="shared" ref="CA36" si="1342">SUMPRODUCT(BE233:BE239,M233:M239)/SUM(M233:M239)</f>
        <v>0.16216989231964818</v>
      </c>
      <c r="CB36" s="129">
        <f t="shared" ref="CB36" si="1343">SUMPRODUCT(BF233:BF239,N233:N239)/SUM(N233:N239)</f>
        <v>0.20135999208570304</v>
      </c>
      <c r="CC36" s="129">
        <f t="shared" ref="CC36" si="1344">SUMPRODUCT(BG233:BG239,O233:O239)/SUM(O233:O239)</f>
        <v>0.17952403393224081</v>
      </c>
      <c r="CD36" s="129">
        <f t="shared" ref="CD36" si="1345">SUMPRODUCT(BH233:BH239,P233:P239)/SUM(P233:P239)</f>
        <v>0.15386203542828228</v>
      </c>
      <c r="CE36" s="129">
        <f t="shared" ref="CE36" si="1346">SUMPRODUCT(BI233:BI239,Q233:Q239)/SUM(Q233:Q239)</f>
        <v>0.28613432317918502</v>
      </c>
      <c r="CF36" s="129">
        <f t="shared" ref="CF36" si="1347">SUMPRODUCT(BJ233:BJ239,R233:R239)/SUM(R233:R239)</f>
        <v>0.23738773484607412</v>
      </c>
      <c r="CG36" s="129">
        <f t="shared" ref="CG36" si="1348">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301"/>
        <v>10637667.378333332</v>
      </c>
      <c r="DI36" s="76">
        <f t="shared" si="1302"/>
        <v>20862137.767857146</v>
      </c>
      <c r="DJ36" s="76">
        <f t="shared" si="1303"/>
        <v>16601571.762333333</v>
      </c>
      <c r="DK36" s="76">
        <f t="shared" si="1304"/>
        <v>20234692.035039216</v>
      </c>
      <c r="DL36" s="76">
        <f t="shared" si="1305"/>
        <v>15086289.816274511</v>
      </c>
      <c r="DM36" s="76">
        <f t="shared" si="1306"/>
        <v>20687028.172812495</v>
      </c>
      <c r="DN36" s="76">
        <f t="shared" si="1307"/>
        <v>24782447.97103408</v>
      </c>
      <c r="DO36" s="76">
        <f t="shared" si="1308"/>
        <v>22090531.748611111</v>
      </c>
      <c r="DP36" s="76">
        <f t="shared" si="1309"/>
        <v>25567629.994640525</v>
      </c>
      <c r="DQ36" s="76">
        <f t="shared" si="1310"/>
        <v>27950490.974166662</v>
      </c>
      <c r="DR36" s="76">
        <f t="shared" si="1311"/>
        <v>26476963.707764708</v>
      </c>
      <c r="DS36" s="76">
        <f t="shared" si="1312"/>
        <v>30604644.994761907</v>
      </c>
      <c r="DT36" s="76">
        <f t="shared" si="316"/>
        <v>34962782.999575168</v>
      </c>
      <c r="DU36" s="76">
        <f t="shared" si="69"/>
        <v>30226146.708015867</v>
      </c>
      <c r="DV36" s="76">
        <f t="shared" si="1045"/>
        <v>26259933.925238091</v>
      </c>
      <c r="DW36" s="76">
        <f t="shared" si="1046"/>
        <v>45772910.540317461</v>
      </c>
      <c r="DX36" s="76">
        <f t="shared" si="1047"/>
        <v>51170828.671378329</v>
      </c>
      <c r="DY36" s="76">
        <f t="shared" si="1048"/>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49">SUM(B240:B246)</f>
        <v>80199282</v>
      </c>
      <c r="Y37" s="70">
        <f t="shared" ref="Y37" si="1350">SUM(C240:C246)</f>
        <v>103819253</v>
      </c>
      <c r="Z37" s="70">
        <f t="shared" ref="Z37" si="1351">SUM(D240:D246)</f>
        <v>115599914</v>
      </c>
      <c r="AA37" s="70">
        <f t="shared" ref="AA37" si="1352">SUM(E240:E246)</f>
        <v>121931051</v>
      </c>
      <c r="AB37" s="70">
        <f t="shared" ref="AB37" si="1353">SUM(F240:F246)</f>
        <v>124767493</v>
      </c>
      <c r="AC37" s="70">
        <f t="shared" ref="AC37" si="1354">SUM(G240:G246)</f>
        <v>124762047</v>
      </c>
      <c r="AD37" s="70">
        <f t="shared" ref="AD37" si="1355">SUM(H240:H246)</f>
        <v>153503394</v>
      </c>
      <c r="AE37" s="70">
        <f t="shared" ref="AE37" si="1356">SUM(I240:I246)</f>
        <v>130549120</v>
      </c>
      <c r="AF37" s="70">
        <f t="shared" ref="AF37" si="1357">SUM(J240:J246)</f>
        <v>146432504</v>
      </c>
      <c r="AG37" s="70">
        <f t="shared" ref="AG37" si="1358">SUM(K240:K246)</f>
        <v>167973535</v>
      </c>
      <c r="AH37" s="70">
        <f t="shared" ref="AH37" si="1359">SUM(L240:L246)</f>
        <v>160488462</v>
      </c>
      <c r="AI37" s="70">
        <f t="shared" ref="AI37" si="1360">SUM(M240:M246)</f>
        <v>155509946</v>
      </c>
      <c r="AJ37" s="70">
        <f t="shared" ref="AJ37" si="1361">SUM(N240:N246)</f>
        <v>162521515</v>
      </c>
      <c r="AK37" s="70">
        <f t="shared" ref="AK37" si="1362">SUM(O240:O246)</f>
        <v>200120398</v>
      </c>
      <c r="AL37" s="70">
        <f t="shared" ref="AL37" si="1363">SUM(P240:P246)</f>
        <v>166690723</v>
      </c>
      <c r="AM37" s="70">
        <f t="shared" ref="AM37" si="1364">SUM(Q240:Q246)</f>
        <v>163267124</v>
      </c>
      <c r="AN37" s="70">
        <f t="shared" ref="AN37" si="1365">SUM(R240:R246)</f>
        <v>206148128</v>
      </c>
      <c r="AO37" s="70">
        <f t="shared" ref="AO37" si="1366">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0.28963229078613695</v>
      </c>
      <c r="BM37" s="86">
        <f t="shared" si="144"/>
        <v>0.31612972339230483</v>
      </c>
      <c r="BN37" s="74"/>
      <c r="BO37" s="83" t="s">
        <v>462</v>
      </c>
      <c r="BP37" s="129">
        <f t="shared" ref="BP37" si="1367">SUMPRODUCT(AT240:AT246,B240:B246)/SUM(B240:B246)</f>
        <v>0.12155782361093163</v>
      </c>
      <c r="BQ37" s="129">
        <f t="shared" ref="BQ37" si="1368">SUMPRODUCT(AU240:AU246,C240:C246)/SUM(C240:C246)</f>
        <v>0.14396070268166952</v>
      </c>
      <c r="BR37" s="129">
        <f t="shared" ref="BR37" si="1369">SUMPRODUCT(AV240:AV246,D240:D246)/SUM(D240:D246)</f>
        <v>0.15071995294127327</v>
      </c>
      <c r="BS37" s="129">
        <f t="shared" ref="BS37" si="1370">SUMPRODUCT(AW240:AW246,E240:E246)/SUM(E240:E246)</f>
        <v>0.16800642081181874</v>
      </c>
      <c r="BT37" s="129">
        <f t="shared" ref="BT37" si="1371">SUMPRODUCT(AX240:AX246,F240:F246)/SUM(F240:F246)</f>
        <v>0.14571852002748822</v>
      </c>
      <c r="BU37" s="129">
        <f t="shared" ref="BU37" si="1372">SUMPRODUCT(AY240:AY246,G240:G246)/SUM(G240:G246)</f>
        <v>0.16138415233998585</v>
      </c>
      <c r="BV37" s="129">
        <f t="shared" ref="BV37" si="1373">SUMPRODUCT(AZ240:AZ246,H240:H246)/SUM(H240:H246)</f>
        <v>0.15345513273037681</v>
      </c>
      <c r="BW37" s="129">
        <f t="shared" ref="BW37" si="1374">SUMPRODUCT(BA240:BA246,I240:I246)/SUM(I240:I246)</f>
        <v>0.13550673906586003</v>
      </c>
      <c r="BX37" s="129">
        <f t="shared" ref="BX37" si="1375">SUMPRODUCT(BB240:BB246,J240:J246)/SUM(J240:J246)</f>
        <v>0.15879888994163399</v>
      </c>
      <c r="BY37" s="129">
        <f t="shared" ref="BY37" si="1376">SUMPRODUCT(BC240:BC246,K240:K246)/SUM(K240:K246)</f>
        <v>0.15233287453420699</v>
      </c>
      <c r="BZ37" s="129">
        <f t="shared" ref="BZ37" si="1377">SUMPRODUCT(BD240:BD246,L240:L246)/SUM(L240:L246)</f>
        <v>0.16118516686822468</v>
      </c>
      <c r="CA37" s="129">
        <f t="shared" ref="CA37" si="1378">SUMPRODUCT(BE240:BE246,M240:M246)/SUM(M240:M246)</f>
        <v>0.18431487515685263</v>
      </c>
      <c r="CB37" s="129">
        <f t="shared" ref="CB37" si="1379">SUMPRODUCT(BF240:BF246,N240:N246)/SUM(N240:N246)</f>
        <v>0.19793845728842596</v>
      </c>
      <c r="CC37" s="129">
        <f t="shared" ref="CC37" si="1380">SUMPRODUCT(BG240:BG246,O240:O246)/SUM(O240:O246)</f>
        <v>0.18630384302918765</v>
      </c>
      <c r="CD37" s="129">
        <f t="shared" ref="CD37" si="1381">SUMPRODUCT(BH240:BH246,P240:P246)/SUM(P240:P246)</f>
        <v>0.15661234518660616</v>
      </c>
      <c r="CE37" s="129">
        <f t="shared" ref="CE37" si="1382">SUMPRODUCT(BI240:BI246,Q240:Q246)/SUM(Q240:Q246)</f>
        <v>0.27551220254043068</v>
      </c>
      <c r="CF37" s="129">
        <f t="shared" ref="CF37" si="1383">SUMPRODUCT(BJ240:BJ246,R240:R246)/SUM(R240:R246)</f>
        <v>0.23659391834207372</v>
      </c>
      <c r="CG37" s="129">
        <f t="shared" ref="CG37" si="1384">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3029099.6181910397</v>
      </c>
      <c r="DE37" s="88">
        <f t="shared" si="122"/>
        <v>1244940.9797995337</v>
      </c>
      <c r="DF37" s="49"/>
      <c r="DG37" s="89" t="s">
        <v>462</v>
      </c>
      <c r="DH37" s="76">
        <f t="shared" si="1301"/>
        <v>9748850.1750793643</v>
      </c>
      <c r="DI37" s="76">
        <f t="shared" si="1302"/>
        <v>14945892.613766026</v>
      </c>
      <c r="DJ37" s="76">
        <f t="shared" si="1303"/>
        <v>17423213.598095238</v>
      </c>
      <c r="DK37" s="76">
        <f t="shared" si="1304"/>
        <v>20485199.464333333</v>
      </c>
      <c r="DL37" s="76">
        <f t="shared" si="1305"/>
        <v>18180934.427499998</v>
      </c>
      <c r="DM37" s="76">
        <f t="shared" si="1306"/>
        <v>20134617.199296474</v>
      </c>
      <c r="DN37" s="76">
        <f t="shared" si="1307"/>
        <v>23555883.700833328</v>
      </c>
      <c r="DO37" s="76">
        <f t="shared" si="1308"/>
        <v>17690285.539117649</v>
      </c>
      <c r="DP37" s="76">
        <f t="shared" si="1309"/>
        <v>23253319.08657388</v>
      </c>
      <c r="DQ37" s="76">
        <f t="shared" si="1310"/>
        <v>25587891.432222228</v>
      </c>
      <c r="DR37" s="76">
        <f t="shared" si="1311"/>
        <v>25868359.527894735</v>
      </c>
      <c r="DS37" s="76">
        <f t="shared" si="1312"/>
        <v>28662796.282638893</v>
      </c>
      <c r="DT37" s="76">
        <f t="shared" si="316"/>
        <v>32169257.955277778</v>
      </c>
      <c r="DU37" s="76">
        <f t="shared" si="69"/>
        <v>37283199.215930559</v>
      </c>
      <c r="DV37" s="76">
        <f t="shared" si="1045"/>
        <v>26105825.049880952</v>
      </c>
      <c r="DW37" s="76">
        <f t="shared" si="1046"/>
        <v>44982084.935681611</v>
      </c>
      <c r="DX37" s="76">
        <f t="shared" si="1047"/>
        <v>48773393.362403363</v>
      </c>
      <c r="DY37" s="76">
        <f t="shared" si="1048"/>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85">SUM(B247:B253)</f>
        <v>33455341</v>
      </c>
      <c r="Y38" s="70">
        <f t="shared" ref="Y38" si="1386">SUM(C247:C253)</f>
        <v>48183668</v>
      </c>
      <c r="Z38" s="70">
        <f t="shared" ref="Z38" si="1387">SUM(D247:D253)</f>
        <v>73724762</v>
      </c>
      <c r="AA38" s="70">
        <f t="shared" ref="AA38" si="1388">SUM(E247:E253)</f>
        <v>73380400</v>
      </c>
      <c r="AB38" s="70">
        <f t="shared" ref="AB38" si="1389">SUM(F247:F253)</f>
        <v>55711719</v>
      </c>
      <c r="AC38" s="70">
        <f t="shared" ref="AC38" si="1390">SUM(G247:G253)</f>
        <v>71396209</v>
      </c>
      <c r="AD38" s="70">
        <f t="shared" ref="AD38" si="1391">SUM(H247:H253)</f>
        <v>92332874</v>
      </c>
      <c r="AE38" s="70">
        <f t="shared" ref="AE38" si="1392">SUM(I247:I253)</f>
        <v>89730623</v>
      </c>
      <c r="AF38" s="70">
        <f t="shared" ref="AF38" si="1393">SUM(J247:J253)</f>
        <v>109165383</v>
      </c>
      <c r="AG38" s="70">
        <f t="shared" ref="AG38" si="1394">SUM(K247:K253)</f>
        <v>81641714</v>
      </c>
      <c r="AH38" s="70">
        <f t="shared" ref="AH38" si="1395">SUM(L247:L253)</f>
        <v>75070065</v>
      </c>
      <c r="AI38" s="70">
        <f t="shared" ref="AI38" si="1396">SUM(M247:M253)</f>
        <v>108120123</v>
      </c>
      <c r="AJ38" s="70">
        <f t="shared" ref="AJ38" si="1397">SUM(N247:N253)</f>
        <v>107294788</v>
      </c>
      <c r="AK38" s="70">
        <f t="shared" ref="AK38" si="1398">SUM(O247:O253)</f>
        <v>144501402</v>
      </c>
      <c r="AL38" s="70">
        <f t="shared" ref="AL38" si="1399">SUM(P247:P253)</f>
        <v>119317990</v>
      </c>
      <c r="AM38" s="70">
        <f t="shared" ref="AM38" si="1400">SUM(Q247:Q253)</f>
        <v>99534924</v>
      </c>
      <c r="AN38" s="70">
        <f t="shared" ref="AN38" si="1401">SUM(R247:R253)</f>
        <v>118238066</v>
      </c>
      <c r="AO38" s="70">
        <f t="shared" ref="AO38" si="1402">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0.28928963893249604</v>
      </c>
      <c r="BM38" s="86">
        <f t="shared" si="144"/>
        <v>0.35172804916996259</v>
      </c>
      <c r="BN38" s="74"/>
      <c r="BO38" s="83" t="s">
        <v>463</v>
      </c>
      <c r="BP38" s="129">
        <f t="shared" ref="BP38" si="1403">SUMPRODUCT(AT247:AT253,B247:B253)/SUM(B247:B253)</f>
        <v>0.14411345888581098</v>
      </c>
      <c r="BQ38" s="129">
        <f t="shared" ref="BQ38" si="1404">SUMPRODUCT(AU247:AU253,C247:C253)/SUM(C247:C253)</f>
        <v>0.13372883136586652</v>
      </c>
      <c r="BR38" s="129">
        <f t="shared" ref="BR38" si="1405">SUMPRODUCT(AV247:AV253,D247:D253)/SUM(D247:D253)</f>
        <v>0.15551906406285521</v>
      </c>
      <c r="BS38" s="129">
        <f t="shared" ref="BS38" si="1406">SUMPRODUCT(AW247:AW253,E247:E253)/SUM(E247:E253)</f>
        <v>0.16870851050971575</v>
      </c>
      <c r="BT38" s="129">
        <f t="shared" ref="BT38" si="1407">SUMPRODUCT(AX247:AX253,F247:F253)/SUM(F247:F253)</f>
        <v>0.15784638091035108</v>
      </c>
      <c r="BU38" s="129">
        <f t="shared" ref="BU38" si="1408">SUMPRODUCT(AY247:AY253,G247:G253)/SUM(G247:G253)</f>
        <v>0.15030765390588319</v>
      </c>
      <c r="BV38" s="129">
        <f t="shared" ref="BV38" si="1409">SUMPRODUCT(AZ247:AZ253,H247:H253)/SUM(H247:H253)</f>
        <v>0.15320102680626788</v>
      </c>
      <c r="BW38" s="129">
        <f t="shared" ref="BW38" si="1410">SUMPRODUCT(BA247:BA253,I247:I253)/SUM(I247:I253)</f>
        <v>0.13999025505343865</v>
      </c>
      <c r="BX38" s="129">
        <f t="shared" ref="BX38" si="1411">SUMPRODUCT(BB247:BB253,J247:J253)/SUM(J247:J253)</f>
        <v>0.17131607882323641</v>
      </c>
      <c r="BY38" s="129">
        <f t="shared" ref="BY38" si="1412">SUMPRODUCT(BC247:BC253,K247:K253)/SUM(K247:K253)</f>
        <v>0.16063228992636452</v>
      </c>
      <c r="BZ38" s="129">
        <f t="shared" ref="BZ38" si="1413">SUMPRODUCT(BD247:BD253,L247:L253)/SUM(L247:L253)</f>
        <v>0.16541503800070509</v>
      </c>
      <c r="CA38" s="129">
        <f t="shared" ref="CA38" si="1414">SUMPRODUCT(BE247:BE253,M247:M253)/SUM(M247:M253)</f>
        <v>0.20060546971156795</v>
      </c>
      <c r="CB38" s="129">
        <f t="shared" ref="CB38" si="1415">SUMPRODUCT(BF247:BF253,N247:N253)/SUM(N247:N253)</f>
        <v>0.19115336383125561</v>
      </c>
      <c r="CC38" s="129">
        <f t="shared" ref="CC38" si="1416">SUMPRODUCT(BG247:BG253,O247:O253)/SUM(O247:O253)</f>
        <v>0.19467258062737303</v>
      </c>
      <c r="CD38" s="129">
        <f t="shared" ref="CD38" si="1417">SUMPRODUCT(BH247:BH253,P247:P253)/SUM(P247:P253)</f>
        <v>0.1616673780290801</v>
      </c>
      <c r="CE38" s="129">
        <f t="shared" ref="CE38" si="1418">SUMPRODUCT(BI247:BI253,Q247:Q253)/SUM(Q247:Q253)</f>
        <v>0.27255778982458784</v>
      </c>
      <c r="CF38" s="129">
        <f t="shared" ref="CF38" si="1419">SUMPRODUCT(BJ247:BJ253,R247:R253)/SUM(R247:R253)</f>
        <v>0.2395123854589806</v>
      </c>
      <c r="CG38" s="129">
        <f t="shared" ref="CG38" si="1420">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3774823.9147056509</v>
      </c>
      <c r="DE38" s="88">
        <f t="shared" si="122"/>
        <v>951038.38664358971</v>
      </c>
      <c r="DF38" s="49"/>
      <c r="DG38" s="89" t="s">
        <v>463</v>
      </c>
      <c r="DH38" s="76">
        <f t="shared" si="1301"/>
        <v>4821364.9097142862</v>
      </c>
      <c r="DI38" s="76">
        <f t="shared" si="1302"/>
        <v>6443545.612560899</v>
      </c>
      <c r="DJ38" s="76">
        <f t="shared" si="1303"/>
        <v>11465605.984496754</v>
      </c>
      <c r="DK38" s="76">
        <f t="shared" si="1304"/>
        <v>12379897.984607145</v>
      </c>
      <c r="DL38" s="76">
        <f t="shared" si="1305"/>
        <v>8793893.2184444442</v>
      </c>
      <c r="DM38" s="76">
        <f t="shared" si="1306"/>
        <v>10731396.672564102</v>
      </c>
      <c r="DN38" s="76">
        <f t="shared" si="1307"/>
        <v>14145491.104773754</v>
      </c>
      <c r="DO38" s="76">
        <f t="shared" si="1308"/>
        <v>12561412.799873948</v>
      </c>
      <c r="DP38" s="76">
        <f t="shared" si="1309"/>
        <v>18701785.35879679</v>
      </c>
      <c r="DQ38" s="76">
        <f t="shared" si="1310"/>
        <v>13114295.473333333</v>
      </c>
      <c r="DR38" s="76">
        <f t="shared" si="1311"/>
        <v>12417717.654690402</v>
      </c>
      <c r="DS38" s="76">
        <f t="shared" si="1312"/>
        <v>21689488.059687503</v>
      </c>
      <c r="DT38" s="76">
        <f t="shared" si="316"/>
        <v>20509759.647761438</v>
      </c>
      <c r="DU38" s="76">
        <f t="shared" si="69"/>
        <v>28130460.83161344</v>
      </c>
      <c r="DV38" s="76">
        <f t="shared" si="1045"/>
        <v>19289826.594999999</v>
      </c>
      <c r="DW38" s="76">
        <f t="shared" si="1046"/>
        <v>27129018.895798326</v>
      </c>
      <c r="DX38" s="76">
        <f t="shared" si="1047"/>
        <v>28319481.239716388</v>
      </c>
      <c r="DY38" s="76">
        <f t="shared" si="1048"/>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21">SUM(B254:B260)</f>
        <v>17089088</v>
      </c>
      <c r="Y39" s="70">
        <f t="shared" ref="Y39" si="1422">SUM(C254:C260)</f>
        <v>36012691</v>
      </c>
      <c r="Z39" s="70">
        <f t="shared" ref="Z39" si="1423">SUM(D254:D260)</f>
        <v>36091549</v>
      </c>
      <c r="AA39" s="70">
        <f t="shared" ref="AA39" si="1424">SUM(E254:E260)</f>
        <v>51320266</v>
      </c>
      <c r="AB39" s="70">
        <f t="shared" ref="AB39" si="1425">SUM(F254:F260)</f>
        <v>37620676</v>
      </c>
      <c r="AC39" s="70">
        <f t="shared" ref="AC39" si="1426">SUM(G254:G260)</f>
        <v>51721498</v>
      </c>
      <c r="AD39" s="70">
        <f t="shared" ref="AD39" si="1427">SUM(H254:H260)</f>
        <v>68868319</v>
      </c>
      <c r="AE39" s="70">
        <f t="shared" ref="AE39" si="1428">SUM(I254:I260)</f>
        <v>64054247</v>
      </c>
      <c r="AF39" s="70">
        <f t="shared" ref="AF39" si="1429">SUM(J254:J260)</f>
        <v>69308048</v>
      </c>
      <c r="AG39" s="70">
        <f t="shared" ref="AG39" si="1430">SUM(K254:K260)</f>
        <v>78152498</v>
      </c>
      <c r="AH39" s="70">
        <f t="shared" ref="AH39" si="1431">SUM(L254:L260)</f>
        <v>62198728</v>
      </c>
      <c r="AI39" s="70">
        <f t="shared" ref="AI39" si="1432">SUM(M254:M260)</f>
        <v>89170378</v>
      </c>
      <c r="AJ39" s="70">
        <f t="shared" ref="AJ39" si="1433">SUM(N254:N260)</f>
        <v>89237661</v>
      </c>
      <c r="AK39" s="70">
        <f t="shared" ref="AK39" si="1434">SUM(O254:O260)</f>
        <v>94383730</v>
      </c>
      <c r="AL39" s="70">
        <f t="shared" ref="AL39" si="1435">SUM(P254:P260)</f>
        <v>87535565</v>
      </c>
      <c r="AM39" s="70">
        <f t="shared" ref="AM39" si="1436">SUM(Q254:Q260)</f>
        <v>88921316</v>
      </c>
      <c r="AN39" s="70">
        <f t="shared" ref="AN39" si="1437">SUM(R254:R260)</f>
        <v>111326270</v>
      </c>
      <c r="AO39" s="70">
        <f t="shared" ref="AO39" si="1438">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0.28928963893249604</v>
      </c>
      <c r="BM39" s="86">
        <f t="shared" si="144"/>
        <v>0.39731094725945459</v>
      </c>
      <c r="BN39" s="74"/>
      <c r="BO39" s="83" t="s">
        <v>464</v>
      </c>
      <c r="BP39" s="129">
        <f t="shared" ref="BP39" si="1439">SUMPRODUCT(AT254:AT260,B254:B260)/SUM(B254:B260)</f>
        <v>0.17304985497178083</v>
      </c>
      <c r="BQ39" s="129">
        <f t="shared" ref="BQ39" si="1440">SUMPRODUCT(AU254:AU260,C254:C260)/SUM(C254:C260)</f>
        <v>0.12256516963584682</v>
      </c>
      <c r="BR39" s="129">
        <f t="shared" ref="BR39" si="1441">SUMPRODUCT(AV254:AV260,D254:D260)/SUM(D254:D260)</f>
        <v>0.16148387184371454</v>
      </c>
      <c r="BS39" s="129">
        <f t="shared" ref="BS39" si="1442">SUMPRODUCT(AW254:AW260,E254:E260)/SUM(E254:E260)</f>
        <v>0.13630261558529982</v>
      </c>
      <c r="BT39" s="129">
        <f t="shared" ref="BT39" si="1443">SUMPRODUCT(AX254:AX260,F254:F260)/SUM(F254:F260)</f>
        <v>0.1552455155598127</v>
      </c>
      <c r="BU39" s="129">
        <f t="shared" ref="BU39" si="1444">SUMPRODUCT(AY254:AY260,G254:G260)/SUM(G254:G260)</f>
        <v>0.14627955899068854</v>
      </c>
      <c r="BV39" s="129">
        <f t="shared" ref="BV39" si="1445">SUMPRODUCT(AZ254:AZ260,H254:H260)/SUM(H254:H260)</f>
        <v>0.14813876483612151</v>
      </c>
      <c r="BW39" s="129">
        <f t="shared" ref="BW39" si="1446">SUMPRODUCT(BA254:BA260,I254:I260)/SUM(I254:I260)</f>
        <v>0.1481115803308316</v>
      </c>
      <c r="BX39" s="129">
        <f t="shared" ref="BX39" si="1447">SUMPRODUCT(BB254:BB260,J254:J260)/SUM(J254:J260)</f>
        <v>0.19611157262293527</v>
      </c>
      <c r="BY39" s="129">
        <f t="shared" ref="BY39" si="1448">SUMPRODUCT(BC254:BC260,K254:K260)/SUM(K254:K260)</f>
        <v>0.15529839355351144</v>
      </c>
      <c r="BZ39" s="129">
        <f t="shared" ref="BZ39" si="1449">SUMPRODUCT(BD254:BD260,L254:L260)/SUM(L254:L260)</f>
        <v>0.18848743299756587</v>
      </c>
      <c r="CA39" s="129">
        <f t="shared" ref="CA39" si="1450">SUMPRODUCT(BE254:BE260,M254:M260)/SUM(M254:M260)</f>
        <v>0.20107926208657717</v>
      </c>
      <c r="CB39" s="129">
        <f t="shared" ref="CB39" si="1451">SUMPRODUCT(BF254:BF260,N254:N260)/SUM(N254:N260)</f>
        <v>0.18951770182808522</v>
      </c>
      <c r="CC39" s="129">
        <f t="shared" ref="CC39" si="1452">SUMPRODUCT(BG254:BG260,O254:O260)/SUM(O254:O260)</f>
        <v>0.19058637505261206</v>
      </c>
      <c r="CD39" s="129">
        <f t="shared" ref="CD39" si="1453">SUMPRODUCT(BH254:BH260,P254:P260)/SUM(P254:P260)</f>
        <v>0.16086106017648505</v>
      </c>
      <c r="CE39" s="129">
        <f t="shared" ref="CE39" si="1454">SUMPRODUCT(BI254:BI260,Q254:Q260)/SUM(Q254:Q260)</f>
        <v>0.26231920778972151</v>
      </c>
      <c r="CF39" s="129">
        <f t="shared" ref="CF39" si="1455">SUMPRODUCT(BJ254:BJ260,R254:R260)/SUM(R254:R260)</f>
        <v>0.24229492674820616</v>
      </c>
      <c r="CG39" s="129">
        <f t="shared" ref="CG39" si="1456">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3159703.5946781784</v>
      </c>
      <c r="DE39" s="88">
        <f t="shared" si="122"/>
        <v>1181380.8192544789</v>
      </c>
      <c r="DF39" s="49"/>
      <c r="DG39" s="89" t="s">
        <v>464</v>
      </c>
      <c r="DH39" s="76">
        <f t="shared" si="1301"/>
        <v>2957264.2</v>
      </c>
      <c r="DI39" s="76">
        <f t="shared" si="1302"/>
        <v>4413901.5814583339</v>
      </c>
      <c r="DJ39" s="76">
        <f t="shared" si="1303"/>
        <v>5828203.0733571434</v>
      </c>
      <c r="DK39" s="76">
        <f t="shared" si="1304"/>
        <v>6995086.4883333324</v>
      </c>
      <c r="DL39" s="76">
        <f t="shared" si="1305"/>
        <v>5840441.2413286725</v>
      </c>
      <c r="DM39" s="76">
        <f t="shared" si="1306"/>
        <v>7565797.9177777795</v>
      </c>
      <c r="DN39" s="76">
        <f t="shared" si="1307"/>
        <v>10202067.713</v>
      </c>
      <c r="DO39" s="76">
        <f t="shared" si="1308"/>
        <v>9487175.7500714287</v>
      </c>
      <c r="DP39" s="76">
        <f t="shared" si="1309"/>
        <v>13592110.288705884</v>
      </c>
      <c r="DQ39" s="76">
        <f t="shared" si="1310"/>
        <v>12136957.391594015</v>
      </c>
      <c r="DR39" s="76">
        <f t="shared" si="1311"/>
        <v>11723678.576433824</v>
      </c>
      <c r="DS39" s="76">
        <f t="shared" si="1312"/>
        <v>17930313.808221154</v>
      </c>
      <c r="DT39" s="76">
        <f t="shared" si="316"/>
        <v>16912116.429233748</v>
      </c>
      <c r="DU39" s="76">
        <f t="shared" si="69"/>
        <v>17988252.964644473</v>
      </c>
      <c r="DV39" s="76">
        <f t="shared" si="1045"/>
        <v>14081063.789047619</v>
      </c>
      <c r="DW39" s="76">
        <f t="shared" si="1046"/>
        <v>23325769.168739486</v>
      </c>
      <c r="DX39" s="76">
        <f t="shared" si="1047"/>
        <v>26973790.43480102</v>
      </c>
      <c r="DY39" s="76">
        <f t="shared" si="1048"/>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57">SUM(B261:B267)</f>
        <v>14424176</v>
      </c>
      <c r="Y40" s="70">
        <f t="shared" ref="Y40" si="1458">SUM(C261:C267)</f>
        <v>30057601</v>
      </c>
      <c r="Z40" s="70">
        <f t="shared" ref="Z40" si="1459">SUM(D261:D267)</f>
        <v>24162371</v>
      </c>
      <c r="AA40" s="70">
        <f t="shared" ref="AA40" si="1460">SUM(E261:E267)</f>
        <v>38571151</v>
      </c>
      <c r="AB40" s="70">
        <f t="shared" ref="AB40" si="1461">SUM(F261:F267)</f>
        <v>30860908</v>
      </c>
      <c r="AC40" s="70">
        <f t="shared" ref="AC40" si="1462">SUM(G261:G267)</f>
        <v>35281035</v>
      </c>
      <c r="AD40" s="70">
        <f t="shared" ref="AD40" si="1463">SUM(H261:H267)</f>
        <v>46474038</v>
      </c>
      <c r="AE40" s="70">
        <f t="shared" ref="AE40" si="1464">SUM(I261:I267)</f>
        <v>48237422</v>
      </c>
      <c r="AF40" s="70">
        <f t="shared" ref="AF40" si="1465">SUM(J261:J267)</f>
        <v>59977336</v>
      </c>
      <c r="AG40" s="70">
        <f t="shared" ref="AG40" si="1466">SUM(K261:K267)</f>
        <v>59517277</v>
      </c>
      <c r="AH40" s="70">
        <f t="shared" ref="AH40" si="1467">SUM(L261:L267)</f>
        <v>49374408</v>
      </c>
      <c r="AI40" s="70">
        <f t="shared" ref="AI40" si="1468">SUM(M261:M267)</f>
        <v>62988895</v>
      </c>
      <c r="AJ40" s="70">
        <f t="shared" ref="AJ40" si="1469">SUM(N261:N267)</f>
        <v>72871146</v>
      </c>
      <c r="AK40" s="70">
        <f t="shared" ref="AK40" si="1470">SUM(O261:O267)</f>
        <v>71270944</v>
      </c>
      <c r="AL40" s="70">
        <f t="shared" ref="AL40" si="1471">SUM(P261:P267)</f>
        <v>80199954</v>
      </c>
      <c r="AM40" s="70">
        <f t="shared" ref="AM40" si="1472">SUM(Q261:Q267)</f>
        <v>64909383</v>
      </c>
      <c r="AN40" s="70">
        <f t="shared" ref="AN40" si="1473">SUM(R261:R267)</f>
        <v>98779475</v>
      </c>
      <c r="AO40" s="70">
        <f t="shared" ref="AO40" si="1474">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0.28928963893249604</v>
      </c>
      <c r="BM40" s="86">
        <f t="shared" si="144"/>
        <v>0.37489897007358142</v>
      </c>
      <c r="BN40" s="74"/>
      <c r="BO40" s="83" t="s">
        <v>465</v>
      </c>
      <c r="BP40" s="129">
        <f t="shared" ref="BP40" si="1475">SUMPRODUCT(AT261:AT267,B261:B267)/SUM(B261:B267)</f>
        <v>0.18861665437018141</v>
      </c>
      <c r="BQ40" s="129">
        <f t="shared" ref="BQ40" si="1476">SUMPRODUCT(AU261:AU267,C261:C267)/SUM(C261:C267)</f>
        <v>0.13571578212683805</v>
      </c>
      <c r="BR40" s="129">
        <f t="shared" ref="BR40" si="1477">SUMPRODUCT(AV261:AV267,D261:D267)/SUM(D261:D267)</f>
        <v>0.1730225221688716</v>
      </c>
      <c r="BS40" s="129">
        <f t="shared" ref="BS40" si="1478">SUMPRODUCT(AW261:AW267,E261:E267)/SUM(E261:E267)</f>
        <v>0.12309057884565935</v>
      </c>
      <c r="BT40" s="129">
        <f t="shared" ref="BT40" si="1479">SUMPRODUCT(AX261:AX267,F261:F267)/SUM(F261:F267)</f>
        <v>0.15595275114128795</v>
      </c>
      <c r="BU40" s="129">
        <f t="shared" ref="BU40" si="1480">SUMPRODUCT(AY261:AY267,G261:G267)/SUM(G261:G267)</f>
        <v>0.15458494805657325</v>
      </c>
      <c r="BV40" s="129">
        <f t="shared" ref="BV40" si="1481">SUMPRODUCT(AZ261:AZ267,H261:H267)/SUM(H261:H267)</f>
        <v>0.15245317850366263</v>
      </c>
      <c r="BW40" s="129">
        <f t="shared" ref="BW40" si="1482">SUMPRODUCT(BA261:BA267,I261:I267)/SUM(I261:I267)</f>
        <v>0.16829439181193134</v>
      </c>
      <c r="BX40" s="129">
        <f t="shared" ref="BX40" si="1483">SUMPRODUCT(BB261:BB267,J261:J267)/SUM(J261:J267)</f>
        <v>0.19104821919430001</v>
      </c>
      <c r="BY40" s="129">
        <f t="shared" ref="BY40" si="1484">SUMPRODUCT(BC261:BC267,K261:K267)/SUM(K261:K267)</f>
        <v>0.15621242101052651</v>
      </c>
      <c r="BZ40" s="129">
        <f t="shared" ref="BZ40" si="1485">SUMPRODUCT(BD261:BD267,L261:L267)/SUM(L261:L267)</f>
        <v>0.17326431610485377</v>
      </c>
      <c r="CA40" s="129">
        <f t="shared" ref="CA40" si="1486">SUMPRODUCT(BE261:BE267,M261:M267)/SUM(M261:M267)</f>
        <v>0.18864704784195566</v>
      </c>
      <c r="CB40" s="129">
        <f t="shared" ref="CB40" si="1487">SUMPRODUCT(BF261:BF267,N261:N267)/SUM(N261:N267)</f>
        <v>0.1893758250607861</v>
      </c>
      <c r="CC40" s="129">
        <f t="shared" ref="CC40" si="1488">SUMPRODUCT(BG261:BG267,O261:O267)/SUM(O261:O267)</f>
        <v>0.18920852964081897</v>
      </c>
      <c r="CD40" s="129">
        <f t="shared" ref="CD40" si="1489">SUMPRODUCT(BH261:BH267,P261:P267)/SUM(P261:P267)</f>
        <v>0.15858292507869265</v>
      </c>
      <c r="CE40" s="129">
        <f t="shared" ref="CE40" si="1490">SUMPRODUCT(BI261:BI267,Q261:Q267)/SUM(Q261:Q267)</f>
        <v>0.26229634914136168</v>
      </c>
      <c r="CF40" s="129">
        <f t="shared" ref="CF40" si="1491">SUMPRODUCT(BJ261:BJ267,R261:R267)/SUM(R261:R267)</f>
        <v>0.24629542221286338</v>
      </c>
      <c r="CG40" s="129">
        <f t="shared" ref="CG40" si="1492">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979977.61986263725</v>
      </c>
      <c r="DE40" s="88">
        <f t="shared" si="122"/>
        <v>2531287.7040596278</v>
      </c>
      <c r="DF40" s="49"/>
      <c r="DG40" s="89" t="s">
        <v>465</v>
      </c>
      <c r="DH40" s="76">
        <f t="shared" si="1301"/>
        <v>2720639.8191666659</v>
      </c>
      <c r="DI40" s="76">
        <f t="shared" si="1302"/>
        <v>4079290.8285714295</v>
      </c>
      <c r="DJ40" s="76">
        <f t="shared" si="1303"/>
        <v>4180634.372</v>
      </c>
      <c r="DK40" s="76">
        <f t="shared" si="1304"/>
        <v>4747745.3033333328</v>
      </c>
      <c r="DL40" s="76">
        <f t="shared" si="1305"/>
        <v>4812843.5053181825</v>
      </c>
      <c r="DM40" s="76">
        <f t="shared" si="1306"/>
        <v>5453916.962857143</v>
      </c>
      <c r="DN40" s="76">
        <f t="shared" si="1307"/>
        <v>7085114.8110000007</v>
      </c>
      <c r="DO40" s="76">
        <f t="shared" si="1308"/>
        <v>8118087.5980654769</v>
      </c>
      <c r="DP40" s="76">
        <f t="shared" si="1309"/>
        <v>11458563.234818181</v>
      </c>
      <c r="DQ40" s="76">
        <f t="shared" si="1310"/>
        <v>9297337.9321241267</v>
      </c>
      <c r="DR40" s="76">
        <f t="shared" si="1311"/>
        <v>8554823.0352020208</v>
      </c>
      <c r="DS40" s="76">
        <f t="shared" si="1312"/>
        <v>11882669.088576922</v>
      </c>
      <c r="DT40" s="76">
        <f t="shared" si="316"/>
        <v>13800033.396875003</v>
      </c>
      <c r="DU40" s="76">
        <f t="shared" si="69"/>
        <v>13485070.52035315</v>
      </c>
      <c r="DV40" s="76">
        <f t="shared" si="1045"/>
        <v>12718343.296496596</v>
      </c>
      <c r="DW40" s="76">
        <f t="shared" si="1046"/>
        <v>17025494.185918368</v>
      </c>
      <c r="DX40" s="76">
        <f t="shared" si="1047"/>
        <v>24328932.501089983</v>
      </c>
      <c r="DY40" s="76">
        <f t="shared" si="1048"/>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93">SUM(B268:B274)</f>
        <v>9964991</v>
      </c>
      <c r="Y41" s="70">
        <f t="shared" ref="Y41" si="1494">SUM(C268:C274)</f>
        <v>21178636</v>
      </c>
      <c r="Z41" s="70">
        <f t="shared" ref="Z41" si="1495">SUM(D268:D274)</f>
        <v>20638958</v>
      </c>
      <c r="AA41" s="70">
        <f t="shared" ref="AA41" si="1496">SUM(E268:E274)</f>
        <v>26859615</v>
      </c>
      <c r="AB41" s="70">
        <f t="shared" ref="AB41" si="1497">SUM(F268:F274)</f>
        <v>19054684</v>
      </c>
      <c r="AC41" s="70">
        <f t="shared" ref="AC41" si="1498">SUM(G268:G274)</f>
        <v>19509728</v>
      </c>
      <c r="AD41" s="70">
        <f t="shared" ref="AD41" si="1499">SUM(H268:H274)</f>
        <v>35335180</v>
      </c>
      <c r="AE41" s="70">
        <f t="shared" ref="AE41" si="1500">SUM(I268:I274)</f>
        <v>31551500</v>
      </c>
      <c r="AF41" s="70">
        <f t="shared" ref="AF41" si="1501">SUM(J268:J274)</f>
        <v>55224341</v>
      </c>
      <c r="AG41" s="70">
        <f t="shared" ref="AG41" si="1502">SUM(K268:K274)</f>
        <v>47503821</v>
      </c>
      <c r="AH41" s="70">
        <f t="shared" ref="AH41" si="1503">SUM(L268:L274)</f>
        <v>36159136</v>
      </c>
      <c r="AI41" s="70">
        <f t="shared" ref="AI41" si="1504">SUM(M268:M274)</f>
        <v>44039253</v>
      </c>
      <c r="AJ41" s="70">
        <f t="shared" ref="AJ41" si="1505">SUM(N268:N274)</f>
        <v>47636077</v>
      </c>
      <c r="AK41" s="70">
        <f t="shared" ref="AK41" si="1506">SUM(O268:O274)</f>
        <v>60727738</v>
      </c>
      <c r="AL41" s="70">
        <f t="shared" ref="AL41" si="1507">SUM(P268:P274)</f>
        <v>55084004</v>
      </c>
      <c r="AM41" s="70">
        <f t="shared" ref="AM41" si="1508">SUM(Q268:Q274)</f>
        <v>53607933</v>
      </c>
      <c r="AN41" s="70">
        <f t="shared" ref="AN41" si="1509">SUM(R268:R274)</f>
        <v>63780756</v>
      </c>
      <c r="AO41" s="70">
        <f t="shared" ref="AO41" si="1510">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0.28928963893249604</v>
      </c>
      <c r="BM41" s="86">
        <f t="shared" si="144"/>
        <v>0.34145101720889948</v>
      </c>
      <c r="BN41" s="74"/>
      <c r="BO41" s="83" t="s">
        <v>466</v>
      </c>
      <c r="BP41" s="129">
        <f t="shared" ref="BP41" si="1511">SUMPRODUCT(AT268:AT274,B268:B274)/SUM(B268:B274)</f>
        <v>0.19921698735101714</v>
      </c>
      <c r="BQ41" s="129">
        <f t="shared" ref="BQ41" si="1512">SUMPRODUCT(AU268:AU274,C268:C274)/SUM(C268:C274)</f>
        <v>0.15164440036824384</v>
      </c>
      <c r="BR41" s="129">
        <f t="shared" ref="BR41" si="1513">SUMPRODUCT(AV268:AV274,D268:D274)/SUM(D268:D274)</f>
        <v>0.1777826413361889</v>
      </c>
      <c r="BS41" s="129">
        <f t="shared" ref="BS41" si="1514">SUMPRODUCT(AW268:AW274,E268:E274)/SUM(E268:E274)</f>
        <v>0.12142442659732837</v>
      </c>
      <c r="BT41" s="129">
        <f t="shared" ref="BT41" si="1515">SUMPRODUCT(AX268:AX274,F268:F274)/SUM(F268:F274)</f>
        <v>0.15965419524993985</v>
      </c>
      <c r="BU41" s="129">
        <f t="shared" ref="BU41" si="1516">SUMPRODUCT(AY268:AY274,G268:G274)/SUM(G268:G274)</f>
        <v>0.17547706210973318</v>
      </c>
      <c r="BV41" s="129">
        <f t="shared" ref="BV41" si="1517">SUMPRODUCT(AZ268:AZ274,H268:H274)/SUM(H268:H274)</f>
        <v>0.16488469075295498</v>
      </c>
      <c r="BW41" s="129">
        <f t="shared" ref="BW41" si="1518">SUMPRODUCT(BA268:BA274,I268:I274)/SUM(I268:I274)</f>
        <v>0.19499467529277525</v>
      </c>
      <c r="BX41" s="129">
        <f t="shared" ref="BX41" si="1519">SUMPRODUCT(BB268:BB274,J268:J274)/SUM(J268:J274)</f>
        <v>0.19372600686172065</v>
      </c>
      <c r="BY41" s="129">
        <f t="shared" ref="BY41" si="1520">SUMPRODUCT(BC268:BC274,K268:K274)/SUM(K268:K274)</f>
        <v>0.16161213660459667</v>
      </c>
      <c r="BZ41" s="129">
        <f t="shared" ref="BZ41" si="1521">SUMPRODUCT(BD268:BD274,L268:L274)/SUM(L268:L274)</f>
        <v>0.19080456725145942</v>
      </c>
      <c r="CA41" s="129">
        <f t="shared" ref="CA41" si="1522">SUMPRODUCT(BE268:BE274,M268:M274)/SUM(M268:M274)</f>
        <v>0.18587406243610358</v>
      </c>
      <c r="CB41" s="129">
        <f t="shared" ref="CB41" si="1523">SUMPRODUCT(BF268:BF274,N268:N274)/SUM(N268:N274)</f>
        <v>0.20303849152290582</v>
      </c>
      <c r="CC41" s="129">
        <f t="shared" ref="CC41" si="1524">SUMPRODUCT(BG268:BG274,O268:O274)/SUM(O268:O274)</f>
        <v>0.19456605437658492</v>
      </c>
      <c r="CD41" s="129">
        <f t="shared" ref="CD41" si="1525">SUMPRODUCT(BH268:BH274,P268:P274)/SUM(P268:P274)</f>
        <v>0.17514848639223488</v>
      </c>
      <c r="CE41" s="129">
        <f t="shared" ref="CE41" si="1526">SUMPRODUCT(BI268:BI274,Q268:Q274)/SUM(Q268:Q274)</f>
        <v>0.27831338330093797</v>
      </c>
      <c r="CF41" s="129">
        <f t="shared" ref="CF41" si="1527">SUMPRODUCT(BJ268:BJ274,R268:R274)/SUM(R268:R274)</f>
        <v>0.24984335561031293</v>
      </c>
      <c r="CG41" s="129">
        <f t="shared" ref="CG41" si="1528">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301"/>
        <v>1985195.4859999996</v>
      </c>
      <c r="DI41" s="76">
        <f t="shared" si="1302"/>
        <v>3211621.5568373022</v>
      </c>
      <c r="DJ41" s="76">
        <f t="shared" si="1303"/>
        <v>3669248.4676666665</v>
      </c>
      <c r="DK41" s="76">
        <f t="shared" si="1304"/>
        <v>3261413.35</v>
      </c>
      <c r="DL41" s="76">
        <f t="shared" si="1305"/>
        <v>3042160.2397619048</v>
      </c>
      <c r="DM41" s="76">
        <f t="shared" si="1306"/>
        <v>3423509.7520000008</v>
      </c>
      <c r="DN41" s="76">
        <f t="shared" si="1307"/>
        <v>5826230.227</v>
      </c>
      <c r="DO41" s="76">
        <f t="shared" si="1308"/>
        <v>6152374.4974999987</v>
      </c>
      <c r="DP41" s="76">
        <f t="shared" si="1309"/>
        <v>10698391.0635</v>
      </c>
      <c r="DQ41" s="76">
        <f t="shared" si="1310"/>
        <v>7677194.0086923083</v>
      </c>
      <c r="DR41" s="76">
        <f t="shared" si="1311"/>
        <v>6899328.2966666669</v>
      </c>
      <c r="DS41" s="76">
        <f t="shared" si="1312"/>
        <v>8185754.8617613614</v>
      </c>
      <c r="DT41" s="76">
        <f t="shared" si="316"/>
        <v>9671957.2161489893</v>
      </c>
      <c r="DU41" s="76">
        <f t="shared" si="69"/>
        <v>11815556.373875001</v>
      </c>
      <c r="DV41" s="76">
        <f t="shared" si="1045"/>
        <v>9647879.9250238109</v>
      </c>
      <c r="DW41" s="76">
        <f t="shared" si="1046"/>
        <v>14919805.205000002</v>
      </c>
      <c r="DX41" s="76">
        <f t="shared" si="1047"/>
        <v>15935198.1024026</v>
      </c>
      <c r="DY41" s="76">
        <f t="shared" si="1048"/>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29">SUM(B275:B281)</f>
        <v>7207252</v>
      </c>
      <c r="Y42" s="70">
        <f t="shared" ref="Y42" si="1530">SUM(C275:C281)</f>
        <v>20322618</v>
      </c>
      <c r="Z42" s="70">
        <f t="shared" ref="Z42" si="1531">SUM(D275:D281)</f>
        <v>18154214</v>
      </c>
      <c r="AA42" s="70">
        <f t="shared" ref="AA42" si="1532">SUM(E275:E281)</f>
        <v>23379766</v>
      </c>
      <c r="AB42" s="70">
        <f t="shared" ref="AB42" si="1533">SUM(F275:F281)</f>
        <v>13487352</v>
      </c>
      <c r="AC42" s="70">
        <f t="shared" ref="AC42" si="1534">SUM(G275:G281)</f>
        <v>15008495</v>
      </c>
      <c r="AD42" s="70">
        <f t="shared" ref="AD42" si="1535">SUM(H275:H281)</f>
        <v>6456980</v>
      </c>
      <c r="AE42" s="70">
        <f t="shared" ref="AE42" si="1536">SUM(I275:I281)</f>
        <v>25883226</v>
      </c>
      <c r="AF42" s="70">
        <f t="shared" ref="AF42" si="1537">SUM(J275:J281)</f>
        <v>37344452</v>
      </c>
      <c r="AG42" s="70">
        <f t="shared" ref="AG42" si="1538">SUM(K275:K281)</f>
        <v>35841202</v>
      </c>
      <c r="AH42" s="70">
        <f t="shared" ref="AH42" si="1539">SUM(L275:L281)</f>
        <v>27430374</v>
      </c>
      <c r="AI42" s="70">
        <f t="shared" ref="AI42" si="1540">SUM(M275:M281)</f>
        <v>38223585</v>
      </c>
      <c r="AJ42" s="70">
        <f t="shared" ref="AJ42" si="1541">SUM(N275:N281)</f>
        <v>33633826</v>
      </c>
      <c r="AK42" s="70">
        <f t="shared" ref="AK42" si="1542">SUM(O275:O281)</f>
        <v>57928153</v>
      </c>
      <c r="AL42" s="70">
        <f t="shared" ref="AL42" si="1543">SUM(P275:P281)</f>
        <v>51711743</v>
      </c>
      <c r="AM42" s="70">
        <f t="shared" ref="AM42" si="1544">SUM(Q275:Q281)</f>
        <v>33441420</v>
      </c>
      <c r="AN42" s="70">
        <f t="shared" ref="AN42" si="1545">SUM(R275:R281)</f>
        <v>53801134</v>
      </c>
      <c r="AO42" s="70">
        <f t="shared" ref="AO42" si="1546">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0.28714678178963898</v>
      </c>
      <c r="BM42" s="86">
        <f t="shared" si="144"/>
        <v>0.33271583197184357</v>
      </c>
      <c r="BN42" s="74"/>
      <c r="BO42" s="83" t="s">
        <v>467</v>
      </c>
      <c r="BP42" s="129">
        <f t="shared" ref="BP42" si="1547">SUMPRODUCT(AT275:AT281,B275:B281)/SUM(B275:B281)</f>
        <v>0.20199999999999996</v>
      </c>
      <c r="BQ42" s="129">
        <f t="shared" ref="BQ42" si="1548">SUMPRODUCT(AU275:AU281,C275:C281)/SUM(C275:C281)</f>
        <v>0.19615602436513979</v>
      </c>
      <c r="BR42" s="129">
        <f t="shared" ref="BR42" si="1549">SUMPRODUCT(AV275:AV281,D275:D281)/SUM(D275:D281)</f>
        <v>0.21551227773709544</v>
      </c>
      <c r="BS42" s="129">
        <f t="shared" ref="BS42" si="1550">SUMPRODUCT(AW275:AW281,E275:E281)/SUM(E275:E281)</f>
        <v>0.13166958101006371</v>
      </c>
      <c r="BT42" s="129">
        <f t="shared" ref="BT42" si="1551">SUMPRODUCT(AX275:AX281,F275:F281)/SUM(F275:F281)</f>
        <v>0.16124143983722147</v>
      </c>
      <c r="BU42" s="129">
        <f t="shared" ref="BU42" si="1552">SUMPRODUCT(AY275:AY281,G275:G281)/SUM(G275:G281)</f>
        <v>0.18689292164204338</v>
      </c>
      <c r="BV42" s="129">
        <f t="shared" ref="BV42" si="1553">SUMPRODUCT(AZ275:AZ281,H275:H281)/SUM(H275:H281)</f>
        <v>0.20000000000000004</v>
      </c>
      <c r="BW42" s="129">
        <f t="shared" ref="BW42" si="1554">SUMPRODUCT(BA275:BA281,I275:I281)/SUM(I275:I281)</f>
        <v>0.21475072620391283</v>
      </c>
      <c r="BX42" s="129">
        <f t="shared" ref="BX42" si="1555">SUMPRODUCT(BB275:BB281,J275:J281)/SUM(J275:J281)</f>
        <v>0.21116756349555391</v>
      </c>
      <c r="BY42" s="129">
        <f t="shared" ref="BY42" si="1556">SUMPRODUCT(BC275:BC281,K275:K281)/SUM(K275:K281)</f>
        <v>0.16413236673515738</v>
      </c>
      <c r="BZ42" s="129">
        <f t="shared" ref="BZ42" si="1557">SUMPRODUCT(BD275:BD281,L275:L281)/SUM(L275:L281)</f>
        <v>0.26125658649422717</v>
      </c>
      <c r="CA42" s="129">
        <f t="shared" ref="CA42" si="1558">SUMPRODUCT(BE275:BE281,M275:M281)/SUM(M275:M281)</f>
        <v>0.19789822539030694</v>
      </c>
      <c r="CB42" s="129">
        <f t="shared" ref="CB42" si="1559">SUMPRODUCT(BF275:BF281,N275:N281)/SUM(N275:N281)</f>
        <v>0.22308992868518737</v>
      </c>
      <c r="CC42" s="129">
        <f t="shared" ref="CC42" si="1560">SUMPRODUCT(BG275:BG281,O275:O281)/SUM(O275:O281)</f>
        <v>0.19285712510654571</v>
      </c>
      <c r="CD42" s="129">
        <f t="shared" ref="CD42" si="1561">SUMPRODUCT(BH275:BH281,P275:P281)/SUM(P275:P281)</f>
        <v>0.19553510323241921</v>
      </c>
      <c r="CE42" s="129">
        <f t="shared" ref="CE42" si="1562">SUMPRODUCT(BI275:BI281,Q275:Q281)/SUM(Q275:Q281)</f>
        <v>0.27826838954150135</v>
      </c>
      <c r="CF42" s="129">
        <f t="shared" ref="CF42" si="1563">SUMPRODUCT(BJ275:BJ281,R275:R281)/SUM(R275:R281)</f>
        <v>0.25835004639327336</v>
      </c>
      <c r="CG42" s="129">
        <f t="shared" ref="CG42" si="1564">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301"/>
        <v>1455864.9039999996</v>
      </c>
      <c r="DI42" s="76">
        <f t="shared" si="1302"/>
        <v>3986403.9515714287</v>
      </c>
      <c r="DJ42" s="76">
        <f t="shared" si="1303"/>
        <v>3912456.0096666664</v>
      </c>
      <c r="DK42" s="76">
        <f t="shared" si="1304"/>
        <v>3078403.9933333332</v>
      </c>
      <c r="DL42" s="76">
        <f t="shared" si="1305"/>
        <v>2174720.0560714286</v>
      </c>
      <c r="DM42" s="76">
        <f t="shared" si="1306"/>
        <v>2804981.48</v>
      </c>
      <c r="DN42" s="76">
        <f t="shared" si="1307"/>
        <v>1291396.0000000002</v>
      </c>
      <c r="DO42" s="76">
        <f t="shared" si="1308"/>
        <v>5558441.5799999982</v>
      </c>
      <c r="DP42" s="76">
        <f t="shared" si="1309"/>
        <v>7885936.9389166655</v>
      </c>
      <c r="DQ42" s="76">
        <f t="shared" si="1310"/>
        <v>5882701.3108928557</v>
      </c>
      <c r="DR42" s="76">
        <f t="shared" si="1311"/>
        <v>7166365.8775000004</v>
      </c>
      <c r="DS42" s="76">
        <f t="shared" si="1312"/>
        <v>7564379.6395555558</v>
      </c>
      <c r="DT42" s="76">
        <f t="shared" si="316"/>
        <v>7503367.8437500009</v>
      </c>
      <c r="DU42" s="76">
        <f t="shared" si="69"/>
        <v>11171857.05031212</v>
      </c>
      <c r="DV42" s="76">
        <f t="shared" si="1045"/>
        <v>10111461.005833331</v>
      </c>
      <c r="DW42" s="76">
        <f t="shared" si="1046"/>
        <v>9305690.0873809531</v>
      </c>
      <c r="DX42" s="76">
        <f t="shared" si="1047"/>
        <v>13899525.464910716</v>
      </c>
      <c r="DY42" s="76">
        <f t="shared" si="1048"/>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65">SUM(B282:B288)</f>
        <v>8514486</v>
      </c>
      <c r="Y43" s="70">
        <f t="shared" ref="Y43" si="1566">SUM(C282:C288)</f>
        <v>19043990</v>
      </c>
      <c r="Z43" s="70">
        <f t="shared" ref="Z43" si="1567">SUM(D282:D288)</f>
        <v>22377467</v>
      </c>
      <c r="AA43" s="70">
        <f t="shared" ref="AA43" si="1568">SUM(E282:E288)</f>
        <v>21615711</v>
      </c>
      <c r="AB43" s="70">
        <f t="shared" ref="AB43" si="1569">SUM(F282:F288)</f>
        <v>13389899</v>
      </c>
      <c r="AC43" s="70">
        <f t="shared" ref="AC43" si="1570">SUM(G282:G288)</f>
        <v>13286799</v>
      </c>
      <c r="AD43" s="70">
        <f t="shared" ref="AD43" si="1571">SUM(H282:H288)</f>
        <v>14671861</v>
      </c>
      <c r="AE43" s="70">
        <f t="shared" ref="AE43" si="1572">SUM(I282:I288)</f>
        <v>24731250</v>
      </c>
      <c r="AF43" s="70">
        <f t="shared" ref="AF43" si="1573">SUM(J282:J288)</f>
        <v>23510313</v>
      </c>
      <c r="AG43" s="70">
        <f t="shared" ref="AG43" si="1574">SUM(K282:K288)</f>
        <v>29093760</v>
      </c>
      <c r="AH43" s="70">
        <f t="shared" ref="AH43" si="1575">SUM(L282:L288)</f>
        <v>47966780</v>
      </c>
      <c r="AI43" s="70">
        <f t="shared" ref="AI43" si="1576">SUM(M282:M288)</f>
        <v>42206289</v>
      </c>
      <c r="AJ43" s="70">
        <f t="shared" ref="AJ43" si="1577">SUM(N282:N288)</f>
        <v>35947856</v>
      </c>
      <c r="AK43" s="70">
        <f t="shared" ref="AK43" si="1578">SUM(O282:O288)</f>
        <v>67606363</v>
      </c>
      <c r="AL43" s="70">
        <f t="shared" ref="AL43" si="1579">SUM(P282:P288)</f>
        <v>41168422</v>
      </c>
      <c r="AM43" s="70">
        <f t="shared" ref="AM43" si="1580">SUM(Q282:Q288)</f>
        <v>19574602</v>
      </c>
      <c r="AN43" s="70">
        <f t="shared" ref="AN43" si="1581">SUM(R282:R288)</f>
        <v>40657859</v>
      </c>
      <c r="AO43" s="70">
        <f t="shared" ref="AO43" si="1582">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0.28714678178963898</v>
      </c>
      <c r="BM43" s="86">
        <f t="shared" si="144"/>
        <v>0.31610184847334305</v>
      </c>
      <c r="BN43" s="74"/>
      <c r="BO43" s="83" t="s">
        <v>468</v>
      </c>
      <c r="BP43" s="129">
        <f t="shared" ref="BP43" si="1583">SUMPRODUCT(AT282:AT288,B282:B288)/SUM(B282:B288)</f>
        <v>0.29874999999999996</v>
      </c>
      <c r="BQ43" s="129">
        <f t="shared" ref="BQ43" si="1584">SUMPRODUCT(AU282:AU288,C282:C288)/SUM(C282:C288)</f>
        <v>0.21395641258300735</v>
      </c>
      <c r="BR43" s="129">
        <f t="shared" ref="BR43" si="1585">SUMPRODUCT(AV282:AV288,D282:D288)/SUM(D282:D288)</f>
        <v>0.22610197332283707</v>
      </c>
      <c r="BS43" s="129">
        <f t="shared" ref="BS43" si="1586">SUMPRODUCT(AW282:AW288,E282:E288)/SUM(E282:E288)</f>
        <v>0.15448944525170194</v>
      </c>
      <c r="BT43" s="129">
        <f t="shared" ref="BT43" si="1587">SUMPRODUCT(AX282:AX288,F282:F288)/SUM(F282:F288)</f>
        <v>0.17972685006809985</v>
      </c>
      <c r="BU43" s="129">
        <f t="shared" ref="BU43" si="1588">SUMPRODUCT(AY282:AY288,G282:G288)/SUM(G282:G288)</f>
        <v>0.19</v>
      </c>
      <c r="BV43" s="129">
        <f t="shared" ref="BV43" si="1589">SUMPRODUCT(AZ282:AZ288,H282:H288)/SUM(H282:H288)</f>
        <v>0.21356124716103383</v>
      </c>
      <c r="BW43" s="129">
        <f t="shared" ref="BW43" si="1590">SUMPRODUCT(BA282:BA288,I282:I288)/SUM(I282:I288)</f>
        <v>0.23947738832448826</v>
      </c>
      <c r="BX43" s="129">
        <f t="shared" ref="BX43" si="1591">SUMPRODUCT(BB282:BB288,J282:J288)/SUM(J282:J288)</f>
        <v>0.23499999999999999</v>
      </c>
      <c r="BY43" s="129">
        <f t="shared" ref="BY43" si="1592">SUMPRODUCT(BC282:BC288,K282:K288)/SUM(K282:K288)</f>
        <v>0.16654667527081352</v>
      </c>
      <c r="BZ43" s="129">
        <f t="shared" ref="BZ43" si="1593">SUMPRODUCT(BD282:BD288,L282:L288)/SUM(L282:L288)</f>
        <v>0.28524905257346855</v>
      </c>
      <c r="CA43" s="129">
        <f t="shared" ref="CA43" si="1594">SUMPRODUCT(BE282:BE288,M282:M288)/SUM(M282:M288)</f>
        <v>0.20319729850633816</v>
      </c>
      <c r="CB43" s="129">
        <f t="shared" ref="CB43" si="1595">SUMPRODUCT(BF282:BF288,N282:N288)/SUM(N282:N288)</f>
        <v>0.2455170042995363</v>
      </c>
      <c r="CC43" s="129">
        <f t="shared" ref="CC43" si="1596">SUMPRODUCT(BG282:BG288,O282:O288)/SUM(O282:O288)</f>
        <v>0.19366519430921114</v>
      </c>
      <c r="CD43" s="129">
        <f t="shared" ref="CD43" si="1597">SUMPRODUCT(BH282:BH288,P282:P288)/SUM(P282:P288)</f>
        <v>0.20422060917089421</v>
      </c>
      <c r="CE43" s="129">
        <f t="shared" ref="CE43" si="1598">SUMPRODUCT(BI282:BI288,Q282:Q288)/SUM(Q282:Q288)</f>
        <v>0.28872208380265502</v>
      </c>
      <c r="CF43" s="129">
        <f t="shared" ref="CF43" si="1599">SUMPRODUCT(BJ282:BJ288,R282:R288)/SUM(R282:R288)</f>
        <v>0.26153817873106122</v>
      </c>
      <c r="CG43" s="129">
        <f t="shared" ref="CG43" si="1600">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601">T43*BL43</f>
        <v>1521803.2853218212</v>
      </c>
      <c r="DE43" s="88">
        <f t="shared" si="122"/>
        <v>1305592.4301717035</v>
      </c>
      <c r="DF43" s="49"/>
      <c r="DG43" s="89" t="s">
        <v>468</v>
      </c>
      <c r="DH43" s="76">
        <f t="shared" si="1301"/>
        <v>2543702.6924999999</v>
      </c>
      <c r="DI43" s="76">
        <f t="shared" si="1302"/>
        <v>4074583.7816666663</v>
      </c>
      <c r="DJ43" s="76">
        <f t="shared" si="1303"/>
        <v>5059589.4466666672</v>
      </c>
      <c r="DK43" s="76">
        <f t="shared" si="1304"/>
        <v>3339399.2011111113</v>
      </c>
      <c r="DL43" s="76">
        <f t="shared" si="1305"/>
        <v>2406524.37</v>
      </c>
      <c r="DM43" s="76">
        <f t="shared" si="1306"/>
        <v>2524491.81</v>
      </c>
      <c r="DN43" s="76">
        <f t="shared" si="1307"/>
        <v>3133340.9333333331</v>
      </c>
      <c r="DO43" s="76">
        <f t="shared" si="1308"/>
        <v>5922575.1600000001</v>
      </c>
      <c r="DP43" s="76">
        <f t="shared" si="1309"/>
        <v>5524923.5549999997</v>
      </c>
      <c r="DQ43" s="76">
        <f t="shared" si="1310"/>
        <v>4845468.9991269838</v>
      </c>
      <c r="DR43" s="76">
        <f t="shared" si="1311"/>
        <v>13682478.550000001</v>
      </c>
      <c r="DS43" s="76">
        <f t="shared" si="1312"/>
        <v>8576203.9047777764</v>
      </c>
      <c r="DT43" s="76">
        <f t="shared" si="316"/>
        <v>8825809.9161111116</v>
      </c>
      <c r="DU43" s="76">
        <f t="shared" si="69"/>
        <v>13092999.426934063</v>
      </c>
      <c r="DV43" s="76">
        <f t="shared" si="1045"/>
        <v>8407440.2194444425</v>
      </c>
      <c r="DW43" s="76">
        <f t="shared" si="1046"/>
        <v>5651619.8790476182</v>
      </c>
      <c r="DX43" s="76">
        <f t="shared" si="1047"/>
        <v>10633582.393964287</v>
      </c>
      <c r="DY43" s="76">
        <f t="shared" si="1048"/>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602">SUM(B289:B295)</f>
        <v>9712880</v>
      </c>
      <c r="Y44" s="70">
        <f t="shared" ref="Y44" si="1603">SUM(C289:C295)</f>
        <v>20743324</v>
      </c>
      <c r="Z44" s="70">
        <f t="shared" ref="Z44" si="1604">SUM(D289:D295)</f>
        <v>23865021</v>
      </c>
      <c r="AA44" s="70">
        <f t="shared" ref="AA44" si="1605">SUM(E289:E295)</f>
        <v>17998347</v>
      </c>
      <c r="AB44" s="70">
        <f t="shared" ref="AB44" si="1606">SUM(F289:F295)</f>
        <v>20993480</v>
      </c>
      <c r="AC44" s="70">
        <f t="shared" ref="AC44" si="1607">SUM(G289:G295)</f>
        <v>17484877</v>
      </c>
      <c r="AD44" s="70">
        <f t="shared" ref="AD44" si="1608">SUM(H289:H295)</f>
        <v>21504996</v>
      </c>
      <c r="AE44" s="70">
        <f t="shared" ref="AE44" si="1609">SUM(I289:I295)</f>
        <v>26087767</v>
      </c>
      <c r="AF44" s="70">
        <f t="shared" ref="AF44" si="1610">SUM(J289:J295)</f>
        <v>26927583</v>
      </c>
      <c r="AG44" s="70">
        <f t="shared" ref="AG44" si="1611">SUM(K289:K295)</f>
        <v>51650446</v>
      </c>
      <c r="AH44" s="70">
        <f t="shared" ref="AH44" si="1612">SUM(L289:L295)</f>
        <v>53171724</v>
      </c>
      <c r="AI44" s="70">
        <f t="shared" ref="AI44" si="1613">SUM(M289:M295)</f>
        <v>36986150</v>
      </c>
      <c r="AJ44" s="70">
        <f t="shared" ref="AJ44" si="1614">SUM(N289:N295)</f>
        <v>36627800</v>
      </c>
      <c r="AK44" s="70">
        <f t="shared" ref="AK44" si="1615">SUM(O289:O295)</f>
        <v>63604498</v>
      </c>
      <c r="AL44" s="70">
        <f t="shared" ref="AL44" si="1616">SUM(P289:P295)</f>
        <v>47009595</v>
      </c>
      <c r="AM44" s="70">
        <f t="shared" ref="AM44" si="1617">SUM(Q289:Q295)</f>
        <v>29734374</v>
      </c>
      <c r="AN44" s="70">
        <f t="shared" ref="AN44" si="1618">SUM(R289:R295)</f>
        <v>54061606</v>
      </c>
      <c r="AO44" s="70">
        <f t="shared" ref="AO44" si="1619">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20">SUMPRODUCT(AT289:AT295,B289:B295)/SUM(B289:B295)</f>
        <v>0.30266350467111708</v>
      </c>
      <c r="BQ44" s="129">
        <f t="shared" ref="BQ44" si="1621">SUMPRODUCT(AU289:AU295,C289:C295)/SUM(C289:C295)</f>
        <v>0.17066771624330795</v>
      </c>
      <c r="BR44" s="129">
        <f t="shared" ref="BR44" si="1622">SUMPRODUCT(AV289:AV295,D289:D295)/SUM(D289:D295)</f>
        <v>0.16557051692237493</v>
      </c>
      <c r="BS44" s="129">
        <f t="shared" ref="BS44" si="1623">SUMPRODUCT(AW289:AW295,E289:E295)/SUM(E289:E295)</f>
        <v>0.14420123511898067</v>
      </c>
      <c r="BT44" s="129">
        <f t="shared" ref="BT44" si="1624">SUMPRODUCT(AX289:AX295,F289:F295)/SUM(F289:F295)</f>
        <v>0.19125662788319678</v>
      </c>
      <c r="BU44" s="129">
        <f t="shared" ref="BU44" si="1625">SUMPRODUCT(AY289:AY295,G289:G295)/SUM(G289:G295)</f>
        <v>0.22182114342297057</v>
      </c>
      <c r="BV44" s="129">
        <f t="shared" ref="BV44" si="1626">SUMPRODUCT(AZ289:AZ295,H289:H295)/SUM(H289:H295)</f>
        <v>0.23333333333333331</v>
      </c>
      <c r="BW44" s="129">
        <f t="shared" ref="BW44" si="1627">SUMPRODUCT(BA289:BA295,I289:I295)/SUM(I289:I295)</f>
        <v>0.2465783607824055</v>
      </c>
      <c r="BX44" s="129">
        <f t="shared" ref="BX44" si="1628">SUMPRODUCT(BB289:BB295,J289:J295)/SUM(J289:J295)</f>
        <v>0.22942760557702735</v>
      </c>
      <c r="BY44" s="129">
        <f t="shared" ref="BY44" si="1629">SUMPRODUCT(BC289:BC295,K289:K295)/SUM(K289:K295)</f>
        <v>0.17688427231156489</v>
      </c>
      <c r="BZ44" s="129">
        <f t="shared" ref="BZ44" si="1630">SUMPRODUCT(BD289:BD295,L289:L295)/SUM(L289:L295)</f>
        <v>0.23506396323855641</v>
      </c>
      <c r="CA44" s="129">
        <f t="shared" ref="CA44" si="1631">SUMPRODUCT(BE289:BE295,M289:M295)/SUM(M289:M295)</f>
        <v>0.20300523578227445</v>
      </c>
      <c r="CB44" s="129">
        <f t="shared" ref="CB44" si="1632">SUMPRODUCT(BF289:BF295,N289:N295)/SUM(N289:N295)</f>
        <v>0.23952619091388391</v>
      </c>
      <c r="CC44" s="129">
        <f t="shared" ref="CC44" si="1633">SUMPRODUCT(BG289:BG295,O289:O295)/SUM(O289:O295)</f>
        <v>0.18047069533192878</v>
      </c>
      <c r="CD44" s="129">
        <f t="shared" ref="CD44" si="1634">SUMPRODUCT(BH289:BH295,P289:P295)/SUM(P289:P295)</f>
        <v>0.2103908984963602</v>
      </c>
      <c r="CE44" s="129">
        <f t="shared" ref="CE44" si="1635">SUMPRODUCT(BI289:BI295,Q289:Q295)/SUM(Q289:Q295)</f>
        <v>0.31125622065698338</v>
      </c>
      <c r="CF44" s="129">
        <f t="shared" ref="CF44" si="1636">SUMPRODUCT(BJ289:BJ295,R289:R295)/SUM(R289:R295)</f>
        <v>0.25798936763524405</v>
      </c>
      <c r="CG44" s="129">
        <f t="shared" ref="CG44" si="1637">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601"/>
        <v>3473218.7104395605</v>
      </c>
      <c r="DE44" s="88">
        <f t="shared" si="122"/>
        <v>940679.49971953058</v>
      </c>
      <c r="DF44" s="49"/>
      <c r="DG44" s="89" t="s">
        <v>469</v>
      </c>
      <c r="DH44" s="76">
        <f t="shared" si="1301"/>
        <v>2939734.3012499996</v>
      </c>
      <c r="DI44" s="76">
        <f t="shared" si="1302"/>
        <v>3540215.7343749995</v>
      </c>
      <c r="DJ44" s="76">
        <f t="shared" si="1303"/>
        <v>3951343.8633333328</v>
      </c>
      <c r="DK44" s="76">
        <f t="shared" si="1304"/>
        <v>2595383.8675000002</v>
      </c>
      <c r="DL44" s="76">
        <f t="shared" si="1305"/>
        <v>4015142.1923333341</v>
      </c>
      <c r="DM44" s="76">
        <f t="shared" si="1306"/>
        <v>3878515.4087499995</v>
      </c>
      <c r="DN44" s="76">
        <f t="shared" si="1307"/>
        <v>5017832.3999999994</v>
      </c>
      <c r="DO44" s="76">
        <f t="shared" si="1308"/>
        <v>6432678.8233333323</v>
      </c>
      <c r="DP44" s="76">
        <f t="shared" si="1309"/>
        <v>6177930.8916666666</v>
      </c>
      <c r="DQ44" s="76">
        <f t="shared" si="1310"/>
        <v>9136151.5552777778</v>
      </c>
      <c r="DR44" s="76">
        <f t="shared" si="1311"/>
        <v>12498756.175666668</v>
      </c>
      <c r="DS44" s="76">
        <f t="shared" si="1312"/>
        <v>7508382.1014285702</v>
      </c>
      <c r="DT44" s="76">
        <f t="shared" si="316"/>
        <v>8773317.4155555572</v>
      </c>
      <c r="DU44" s="76">
        <f t="shared" si="69"/>
        <v>11478747.980298273</v>
      </c>
      <c r="DV44" s="76">
        <f t="shared" si="1045"/>
        <v>9890390.9300000016</v>
      </c>
      <c r="DW44" s="76">
        <f t="shared" si="1046"/>
        <v>9255008.8748412691</v>
      </c>
      <c r="DX44" s="76">
        <f t="shared" si="1047"/>
        <v>13947319.545285715</v>
      </c>
      <c r="DY44" s="76">
        <f t="shared" si="1048"/>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38">SUM(B296:B302)</f>
        <v>19321755</v>
      </c>
      <c r="Y45" s="70">
        <f t="shared" ref="Y45" si="1639">SUM(C296:C302)</f>
        <v>27246585</v>
      </c>
      <c r="Z45" s="70">
        <f t="shared" ref="Z45" si="1640">SUM(D296:D302)</f>
        <v>24398211</v>
      </c>
      <c r="AA45" s="70">
        <f t="shared" ref="AA45" si="1641">SUM(E296:E302)</f>
        <v>14792287</v>
      </c>
      <c r="AB45" s="70">
        <f t="shared" ref="AB45" si="1642">SUM(F296:F302)</f>
        <v>26452504</v>
      </c>
      <c r="AC45" s="70">
        <f t="shared" ref="AC45" si="1643">SUM(G296:G302)</f>
        <v>23773962</v>
      </c>
      <c r="AD45" s="70">
        <f t="shared" ref="AD45" si="1644">SUM(H296:H302)</f>
        <v>33236853</v>
      </c>
      <c r="AE45" s="70">
        <f t="shared" ref="AE45" si="1645">SUM(I296:I302)</f>
        <v>28968482</v>
      </c>
      <c r="AF45" s="70">
        <f t="shared" ref="AF45" si="1646">SUM(J296:J302)</f>
        <v>20565810</v>
      </c>
      <c r="AG45" s="70">
        <f t="shared" ref="AG45" si="1647">SUM(K296:K302)</f>
        <v>54088570</v>
      </c>
      <c r="AH45" s="70">
        <f t="shared" ref="AH45" si="1648">SUM(L296:L302)</f>
        <v>53220702</v>
      </c>
      <c r="AI45" s="70">
        <f t="shared" ref="AI45" si="1649">SUM(M296:M302)</f>
        <v>35711155</v>
      </c>
      <c r="AJ45" s="70">
        <f t="shared" ref="AJ45" si="1650">SUM(N296:N302)</f>
        <v>34084401</v>
      </c>
      <c r="AK45" s="70">
        <f t="shared" ref="AK45" si="1651">SUM(O296:O302)</f>
        <v>46252319</v>
      </c>
      <c r="AL45" s="70">
        <f t="shared" ref="AL45" si="1652">SUM(P296:P302)</f>
        <v>46880531</v>
      </c>
      <c r="AM45" s="70">
        <f t="shared" ref="AM45" si="1653">SUM(Q296:Q302)</f>
        <v>47861935</v>
      </c>
      <c r="AN45" s="70">
        <f t="shared" ref="AN45" si="1654">SUM(R296:R302)</f>
        <v>56567928</v>
      </c>
      <c r="AO45" s="70">
        <f t="shared" ref="AO45" si="1655">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0.30039638932496071</v>
      </c>
      <c r="BM45" s="86">
        <f t="shared" si="144"/>
        <v>0.36453191045113736</v>
      </c>
      <c r="BN45" s="74"/>
      <c r="BO45" s="83" t="s">
        <v>470</v>
      </c>
      <c r="BP45" s="129">
        <f t="shared" ref="BP45" si="1656">SUMPRODUCT(AT296:AT302,B296:B302)/SUM(B296:B302)</f>
        <v>0.22011294386819419</v>
      </c>
      <c r="BQ45" s="129">
        <f t="shared" ref="BQ45" si="1657">SUMPRODUCT(AU296:AU302,C296:C302)/SUM(C296:C302)</f>
        <v>0.12169307314109275</v>
      </c>
      <c r="BR45" s="129">
        <f t="shared" ref="BR45" si="1658">SUMPRODUCT(AV296:AV302,D296:D302)/SUM(D296:D302)</f>
        <v>0.11394607197497664</v>
      </c>
      <c r="BS45" s="129">
        <f t="shared" ref="BS45" si="1659">SUMPRODUCT(AW296:AW302,E296:E302)/SUM(E296:E302)</f>
        <v>0.15316918641451455</v>
      </c>
      <c r="BT45" s="129">
        <f t="shared" ref="BT45" si="1660">SUMPRODUCT(AX296:AX302,F296:F302)/SUM(F296:F302)</f>
        <v>0.15295792040366096</v>
      </c>
      <c r="BU45" s="129">
        <f t="shared" ref="BU45" si="1661">SUMPRODUCT(AY296:AY302,G296:G302)/SUM(G296:G302)</f>
        <v>0.20096167461836326</v>
      </c>
      <c r="BV45" s="129">
        <f t="shared" ref="BV45" si="1662">SUMPRODUCT(AZ296:AZ302,H296:H302)/SUM(H296:H302)</f>
        <v>0.21442039318022477</v>
      </c>
      <c r="BW45" s="129">
        <f t="shared" ref="BW45" si="1663">SUMPRODUCT(BA296:BA302,I296:I302)/SUM(I296:I302)</f>
        <v>0.26709228165056542</v>
      </c>
      <c r="BX45" s="129">
        <f t="shared" ref="BX45" si="1664">SUMPRODUCT(BB296:BB302,J296:J302)/SUM(J296:J302)</f>
        <v>0.2033386098902337</v>
      </c>
      <c r="BY45" s="129">
        <f t="shared" ref="BY45" si="1665">SUMPRODUCT(BC296:BC302,K296:K302)/SUM(K296:K302)</f>
        <v>0.12501101275597085</v>
      </c>
      <c r="BZ45" s="129">
        <f t="shared" ref="BZ45" si="1666">SUMPRODUCT(BD296:BD302,L296:L302)/SUM(L296:L302)</f>
        <v>0.18401859606382923</v>
      </c>
      <c r="CA45" s="129">
        <f t="shared" ref="CA45" si="1667">SUMPRODUCT(BE296:BE302,M296:M302)/SUM(M296:M302)</f>
        <v>0.19690634461016848</v>
      </c>
      <c r="CB45" s="129">
        <f t="shared" ref="CB45" si="1668">SUMPRODUCT(BF296:BF302,N296:N302)/SUM(N296:N302)</f>
        <v>0.22138559464752638</v>
      </c>
      <c r="CC45" s="129">
        <f t="shared" ref="CC45" si="1669">SUMPRODUCT(BG296:BG302,O296:O302)/SUM(O296:O302)</f>
        <v>0.15640178390372741</v>
      </c>
      <c r="CD45" s="129">
        <f t="shared" ref="CD45" si="1670">SUMPRODUCT(BH296:BH302,P296:P302)/SUM(P296:P302)</f>
        <v>0.21972261153685496</v>
      </c>
      <c r="CE45" s="129">
        <f t="shared" ref="CE45" si="1671">SUMPRODUCT(BI296:BI302,Q296:Q302)/SUM(Q296:Q302)</f>
        <v>0.32491725640117824</v>
      </c>
      <c r="CF45" s="129">
        <f t="shared" ref="CF45" si="1672">SUMPRODUCT(BJ296:BJ302,R296:R302)/SUM(R296:R302)</f>
        <v>0.2106438808826569</v>
      </c>
      <c r="CG45" s="129">
        <f t="shared" ref="CG45" si="1673">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601"/>
        <v>3530581.8942582412</v>
      </c>
      <c r="DE45" s="88">
        <f t="shared" si="122"/>
        <v>1647845.0667180319</v>
      </c>
      <c r="DF45" s="49"/>
      <c r="DG45" s="89" t="s">
        <v>470</v>
      </c>
      <c r="DH45" s="76">
        <f t="shared" si="1301"/>
        <v>4252968.3737500003</v>
      </c>
      <c r="DI45" s="76">
        <f t="shared" si="1302"/>
        <v>3315720.6612500004</v>
      </c>
      <c r="DJ45" s="76">
        <f t="shared" si="1303"/>
        <v>2780080.3066666666</v>
      </c>
      <c r="DK45" s="76">
        <f t="shared" si="1304"/>
        <v>2265722.5649999999</v>
      </c>
      <c r="DL45" s="76">
        <f t="shared" si="1305"/>
        <v>4046120.0013095234</v>
      </c>
      <c r="DM45" s="76">
        <f t="shared" si="1306"/>
        <v>4777655.2158333324</v>
      </c>
      <c r="DN45" s="76">
        <f t="shared" si="1307"/>
        <v>7126659.0883333329</v>
      </c>
      <c r="DO45" s="76">
        <f t="shared" si="1308"/>
        <v>7737257.953333335</v>
      </c>
      <c r="DP45" s="76">
        <f t="shared" si="1309"/>
        <v>4181823.2166666673</v>
      </c>
      <c r="DQ45" s="76">
        <f t="shared" si="1310"/>
        <v>6761666.9142222218</v>
      </c>
      <c r="DR45" s="76">
        <f t="shared" si="1311"/>
        <v>9793598.8635714278</v>
      </c>
      <c r="DS45" s="76">
        <f t="shared" si="1312"/>
        <v>7031752.9928571414</v>
      </c>
      <c r="DT45" s="76">
        <f t="shared" si="316"/>
        <v>7545795.3835897427</v>
      </c>
      <c r="DU45" s="76">
        <f t="shared" si="69"/>
        <v>7233945.2012842661</v>
      </c>
      <c r="DV45" s="76">
        <f t="shared" si="1045"/>
        <v>10300712.701554487</v>
      </c>
      <c r="DW45" s="76">
        <f t="shared" si="1046"/>
        <v>15551168.606251527</v>
      </c>
      <c r="DX45" s="76">
        <f t="shared" si="1047"/>
        <v>11915687.887410711</v>
      </c>
      <c r="DY45" s="76">
        <f t="shared" si="1048"/>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74">SUM(B303:B309)</f>
        <v>18812078</v>
      </c>
      <c r="Y46" s="70">
        <f t="shared" ref="Y46" si="1675">SUM(C303:C309)</f>
        <v>26949308</v>
      </c>
      <c r="Z46" s="70">
        <f t="shared" ref="Z46" si="1676">SUM(D303:D309)</f>
        <v>24143705</v>
      </c>
      <c r="AA46" s="70">
        <f t="shared" ref="AA46" si="1677">SUM(E303:E309)</f>
        <v>17454383</v>
      </c>
      <c r="AB46" s="70">
        <f t="shared" ref="AB46" si="1678">SUM(F303:F309)</f>
        <v>24472671</v>
      </c>
      <c r="AC46" s="70">
        <f t="shared" ref="AC46" si="1679">SUM(G303:G309)</f>
        <v>25000506</v>
      </c>
      <c r="AD46" s="70">
        <f t="shared" ref="AD46" si="1680">SUM(H303:H309)</f>
        <v>36814327</v>
      </c>
      <c r="AE46" s="70">
        <f t="shared" ref="AE46" si="1681">SUM(I303:I309)</f>
        <v>35215943</v>
      </c>
      <c r="AF46" s="70">
        <f t="shared" ref="AF46" si="1682">SUM(J303:J309)</f>
        <v>25942215</v>
      </c>
      <c r="AG46" s="70">
        <f t="shared" ref="AG46" si="1683">SUM(K303:K309)</f>
        <v>35104107</v>
      </c>
      <c r="AH46" s="70">
        <f t="shared" ref="AH46" si="1684">SUM(L303:L309)</f>
        <v>37957187</v>
      </c>
      <c r="AI46" s="70">
        <f t="shared" ref="AI46" si="1685">SUM(M303:M309)</f>
        <v>34182137</v>
      </c>
      <c r="AJ46" s="70">
        <f t="shared" ref="AJ46" si="1686">SUM(N303:N309)</f>
        <v>29843505</v>
      </c>
      <c r="AK46" s="70">
        <f t="shared" ref="AK46" si="1687">SUM(O303:O309)</f>
        <v>31924970</v>
      </c>
      <c r="AL46" s="70">
        <f t="shared" ref="AL46" si="1688">SUM(P303:P309)</f>
        <v>42871047</v>
      </c>
      <c r="AM46" s="70">
        <f t="shared" ref="AM46" si="1689">SUM(Q303:Q309)</f>
        <v>41236558</v>
      </c>
      <c r="AN46" s="70">
        <f t="shared" ref="AN46" si="1690">SUM(R303:R309)</f>
        <v>69522845</v>
      </c>
      <c r="AO46" s="70">
        <f t="shared" ref="AO46" si="1691">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92">SUMPRODUCT(AT303:AT309,B303:B309)/SUM(B303:B309)</f>
        <v>0.1371272784165577</v>
      </c>
      <c r="BQ46" s="129">
        <f t="shared" ref="BQ46" si="1693">SUMPRODUCT(AU303:AU309,C303:C309)/SUM(C303:C309)</f>
        <v>0.10451475173314283</v>
      </c>
      <c r="BR46" s="129">
        <f t="shared" ref="BR46" si="1694">SUMPRODUCT(AV303:AV309,D303:D309)/SUM(D303:D309)</f>
        <v>9.0003777865355239E-2</v>
      </c>
      <c r="BS46" s="129">
        <f t="shared" ref="BS46" si="1695">SUMPRODUCT(AW303:AW309,E303:E309)/SUM(E303:E309)</f>
        <v>0.16570635111290632</v>
      </c>
      <c r="BT46" s="129">
        <f t="shared" ref="BT46" si="1696">SUMPRODUCT(AX303:AX309,F303:F309)/SUM(F303:F309)</f>
        <v>0.12369005089099473</v>
      </c>
      <c r="BU46" s="129">
        <f t="shared" ref="BU46" si="1697">SUMPRODUCT(AY303:AY309,G303:G309)/SUM(G303:G309)</f>
        <v>0.1671755035678078</v>
      </c>
      <c r="BV46" s="129">
        <f t="shared" ref="BV46" si="1698">SUMPRODUCT(AZ303:AZ309,H303:H309)/SUM(H303:H309)</f>
        <v>0.16259791000208512</v>
      </c>
      <c r="BW46" s="129">
        <f t="shared" ref="BW46" si="1699">SUMPRODUCT(BA303:BA309,I303:I309)/SUM(I303:I309)</f>
        <v>0.28612481634620246</v>
      </c>
      <c r="BX46" s="129">
        <f t="shared" ref="BX46" si="1700">SUMPRODUCT(BB303:BB309,J303:J309)/SUM(J303:J309)</f>
        <v>0.24747561631366738</v>
      </c>
      <c r="BY46" s="129">
        <f t="shared" ref="BY46" si="1701">SUMPRODUCT(BC303:BC309,K303:K309)/SUM(K303:K309)</f>
        <v>9.5427189573717111E-2</v>
      </c>
      <c r="BZ46" s="129">
        <f t="shared" ref="BZ46" si="1702">SUMPRODUCT(BD303:BD309,L303:L309)/SUM(L303:L309)</f>
        <v>0.14569675424474199</v>
      </c>
      <c r="CA46" s="129">
        <f t="shared" ref="CA46" si="1703">SUMPRODUCT(BE303:BE309,M303:M309)/SUM(M303:M309)</f>
        <v>0.19467731510508796</v>
      </c>
      <c r="CB46" s="129">
        <f t="shared" ref="CB46" si="1704">SUMPRODUCT(BF303:BF309,N303:N309)/SUM(N303:N309)</f>
        <v>0.21097695793246493</v>
      </c>
      <c r="CC46" s="129">
        <f t="shared" ref="CC46" si="1705">SUMPRODUCT(BG303:BG309,O303:O309)/SUM(O303:O309)</f>
        <v>0.15359464329977185</v>
      </c>
      <c r="CD46" s="129">
        <f t="shared" ref="CD46" si="1706">SUMPRODUCT(BH303:BH309,P303:P309)/SUM(P303:P309)</f>
        <v>0.23265307483760994</v>
      </c>
      <c r="CE46" s="129">
        <f t="shared" ref="CE46" si="1707">SUMPRODUCT(BI303:BI309,Q303:Q309)/SUM(Q303:Q309)</f>
        <v>0.32297774128058021</v>
      </c>
      <c r="CF46" s="129">
        <f t="shared" ref="CF46" si="1708">SUMPRODUCT(BJ303:BJ309,R303:R309)/SUM(R303:R309)</f>
        <v>0.19594016044647952</v>
      </c>
      <c r="CG46" s="129">
        <f t="shared" ref="CG46" si="1709">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601"/>
        <v>3803372.5476923073</v>
      </c>
      <c r="DE46" s="88">
        <f t="shared" si="122"/>
        <v>1381173.9838963035</v>
      </c>
      <c r="DF46" s="49"/>
      <c r="DG46" s="89" t="s">
        <v>471</v>
      </c>
      <c r="DH46" s="76">
        <f t="shared" si="1301"/>
        <v>2579649.0574999996</v>
      </c>
      <c r="DI46" s="76">
        <f t="shared" si="1302"/>
        <v>2816600.2349999999</v>
      </c>
      <c r="DJ46" s="76">
        <f t="shared" si="1303"/>
        <v>2173024.6616666666</v>
      </c>
      <c r="DK46" s="76">
        <f t="shared" si="1304"/>
        <v>2892302.1178571433</v>
      </c>
      <c r="DL46" s="76">
        <f t="shared" si="1305"/>
        <v>3027025.921428571</v>
      </c>
      <c r="DM46" s="76">
        <f t="shared" si="1306"/>
        <v>4179472.1800000006</v>
      </c>
      <c r="DN46" s="76">
        <f t="shared" si="1307"/>
        <v>5985932.628333332</v>
      </c>
      <c r="DO46" s="76">
        <f t="shared" si="1308"/>
        <v>10076155.223333335</v>
      </c>
      <c r="DP46" s="76">
        <f t="shared" si="1309"/>
        <v>6420065.6456666663</v>
      </c>
      <c r="DQ46" s="76">
        <f t="shared" si="1310"/>
        <v>3349886.2735050498</v>
      </c>
      <c r="DR46" s="76">
        <f t="shared" si="1311"/>
        <v>5530238.9461607151</v>
      </c>
      <c r="DS46" s="76">
        <f t="shared" si="1312"/>
        <v>6654486.6557142856</v>
      </c>
      <c r="DT46" s="76">
        <f t="shared" si="316"/>
        <v>6296291.8989423066</v>
      </c>
      <c r="DU46" s="76">
        <f t="shared" si="69"/>
        <v>4903504.3795059174</v>
      </c>
      <c r="DV46" s="76">
        <f t="shared" si="1045"/>
        <v>9974080.9060576931</v>
      </c>
      <c r="DW46" s="76">
        <f t="shared" si="1046"/>
        <v>13318490.361025641</v>
      </c>
      <c r="DX46" s="76">
        <f t="shared" si="1047"/>
        <v>13622317.403995726</v>
      </c>
      <c r="DY46" s="76">
        <f t="shared" si="1048"/>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710">SUM(B310:B316)</f>
        <v>16100414</v>
      </c>
      <c r="Y47" s="70">
        <f t="shared" si="1710"/>
        <v>18566154</v>
      </c>
      <c r="Z47" s="70">
        <f t="shared" si="1710"/>
        <v>19476825</v>
      </c>
      <c r="AA47" s="70">
        <f t="shared" si="1710"/>
        <v>25789047</v>
      </c>
      <c r="AB47" s="70">
        <f t="shared" si="1710"/>
        <v>21091265</v>
      </c>
      <c r="AC47" s="70">
        <f t="shared" si="1710"/>
        <v>26742356</v>
      </c>
      <c r="AD47" s="70">
        <f t="shared" si="1710"/>
        <v>32479082</v>
      </c>
      <c r="AE47" s="70">
        <f t="shared" si="1710"/>
        <v>31278921</v>
      </c>
      <c r="AF47" s="70">
        <f t="shared" ref="AF47" si="1711">SUM(J310:J316)</f>
        <v>27711872</v>
      </c>
      <c r="AG47" s="70">
        <f t="shared" ref="AG47" si="1712">SUM(K310:K316)</f>
        <v>30402792</v>
      </c>
      <c r="AH47" s="70">
        <f t="shared" ref="AH47" si="1713">SUM(L310:L316)</f>
        <v>24071055</v>
      </c>
      <c r="AI47" s="70">
        <f t="shared" ref="AI47" si="1714">SUM(M310:M316)</f>
        <v>23307556</v>
      </c>
      <c r="AJ47" s="70">
        <f t="shared" ref="AJ47" si="1715">SUM(N310:N316)</f>
        <v>32268107</v>
      </c>
      <c r="AK47" s="70">
        <f t="shared" ref="AK47" si="1716">SUM(O310:O316)</f>
        <v>26834892</v>
      </c>
      <c r="AL47" s="70">
        <f t="shared" ref="AL47" si="1717">SUM(P310:P316)</f>
        <v>35478193</v>
      </c>
      <c r="AM47" s="70">
        <f t="shared" ref="AM47" si="1718">SUM(Q310:Q316)</f>
        <v>32822947</v>
      </c>
      <c r="AN47" s="70">
        <f t="shared" ref="AN47" si="1719">SUM(R310:R316)</f>
        <v>45099852</v>
      </c>
      <c r="AO47" s="70">
        <f t="shared" ref="AO47" si="1720">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0.31420118343195269</v>
      </c>
      <c r="BM47" s="86">
        <f t="shared" si="144"/>
        <v>0.38422431511261307</v>
      </c>
      <c r="BN47" s="74"/>
      <c r="BO47" s="83" t="s">
        <v>472</v>
      </c>
      <c r="BP47" s="129">
        <f t="shared" ref="BP47:BW47" si="1721">SUMPRODUCT(AT310:AT316,B310:B316)/SUM(B310:B316)</f>
        <v>0.10431449961473041</v>
      </c>
      <c r="BQ47" s="129">
        <f t="shared" si="1721"/>
        <v>9.0071361133044259E-2</v>
      </c>
      <c r="BR47" s="129">
        <f t="shared" si="1721"/>
        <v>8.2974134713092798E-2</v>
      </c>
      <c r="BS47" s="129">
        <f t="shared" si="1721"/>
        <v>0.16517655011779672</v>
      </c>
      <c r="BT47" s="129">
        <f t="shared" si="1721"/>
        <v>0.11166633337308121</v>
      </c>
      <c r="BU47" s="129">
        <f t="shared" si="1721"/>
        <v>0.13894416062962336</v>
      </c>
      <c r="BV47" s="129">
        <f t="shared" si="1721"/>
        <v>9.707821160093133E-2</v>
      </c>
      <c r="BW47" s="129">
        <f t="shared" si="1721"/>
        <v>0.27129218454605047</v>
      </c>
      <c r="BX47" s="129">
        <f t="shared" ref="BX47" si="1722">SUMPRODUCT(BB310:BB316,J310:J316)/SUM(J310:J316)</f>
        <v>0.22721947057371042</v>
      </c>
      <c r="BY47" s="129">
        <f t="shared" ref="BY47" si="1723">SUMPRODUCT(BC310:BC316,K310:K316)/SUM(K310:K316)</f>
        <v>8.7987695523343901E-2</v>
      </c>
      <c r="BZ47" s="129">
        <f t="shared" ref="BZ47" si="1724">SUMPRODUCT(BD310:BD316,L310:L316)/SUM(L310:L316)</f>
        <v>0.14021852383726244</v>
      </c>
      <c r="CA47" s="129">
        <f t="shared" ref="CA47" si="1725">SUMPRODUCT(BE310:BE316,M310:M316)/SUM(M310:M316)</f>
        <v>0.17915233681545772</v>
      </c>
      <c r="CB47" s="129">
        <f t="shared" ref="CB47" si="1726">SUMPRODUCT(BF310:BF316,N310:N316)/SUM(N310:N316)</f>
        <v>0.20639741496683014</v>
      </c>
      <c r="CC47" s="129">
        <f t="shared" ref="CC47" si="1727">SUMPRODUCT(BG310:BG316,O310:O316)/SUM(O310:O316)</f>
        <v>0.16419036804931017</v>
      </c>
      <c r="CD47" s="129">
        <f t="shared" ref="CD47" si="1728">SUMPRODUCT(BH310:BH316,P310:P316)/SUM(P310:P316)</f>
        <v>0.24321152272679167</v>
      </c>
      <c r="CE47" s="129">
        <f t="shared" ref="CE47" si="1729">SUMPRODUCT(BI310:BI316,Q310:Q316)/SUM(Q310:Q316)</f>
        <v>0.34999942758967739</v>
      </c>
      <c r="CF47" s="129">
        <f t="shared" ref="CF47" si="1730">SUMPRODUCT(BJ310:BJ316,R310:R316)/SUM(R310:R316)</f>
        <v>0.18340493300029886</v>
      </c>
      <c r="CG47" s="129">
        <f t="shared" ref="CG47" si="1731">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601"/>
        <v>1588251.7917159765</v>
      </c>
      <c r="DE47" s="88">
        <f t="shared" si="122"/>
        <v>2086492.4892361641</v>
      </c>
      <c r="DF47" s="49"/>
      <c r="DG47" s="89" t="s">
        <v>472</v>
      </c>
      <c r="DH47" s="76">
        <f t="shared" si="1301"/>
        <v>1679506.6300000001</v>
      </c>
      <c r="DI47" s="76">
        <f t="shared" si="1302"/>
        <v>1672278.7617857142</v>
      </c>
      <c r="DJ47" s="76">
        <f t="shared" si="1303"/>
        <v>1616072.7013333337</v>
      </c>
      <c r="DK47" s="76">
        <f t="shared" si="1304"/>
        <v>4259745.8142857151</v>
      </c>
      <c r="DL47" s="76">
        <f t="shared" si="1305"/>
        <v>2355184.2287499998</v>
      </c>
      <c r="DM47" s="76">
        <f t="shared" si="1306"/>
        <v>3715694.2076785723</v>
      </c>
      <c r="DN47" s="76">
        <f t="shared" si="1307"/>
        <v>3153011.1949999998</v>
      </c>
      <c r="DO47" s="76">
        <f t="shared" si="1308"/>
        <v>8485726.8083333336</v>
      </c>
      <c r="DP47" s="76">
        <f t="shared" si="1309"/>
        <v>6296676.88444643</v>
      </c>
      <c r="DQ47" s="76">
        <f t="shared" si="1310"/>
        <v>2675071.6055555558</v>
      </c>
      <c r="DR47" s="76">
        <f t="shared" si="1311"/>
        <v>3375207.7993055554</v>
      </c>
      <c r="DS47" s="76">
        <f t="shared" si="1312"/>
        <v>4175603.1228571427</v>
      </c>
      <c r="DT47" s="76">
        <f t="shared" si="316"/>
        <v>6660053.8706730762</v>
      </c>
      <c r="DU47" s="76">
        <f t="shared" si="69"/>
        <v>4406030.7940434888</v>
      </c>
      <c r="DV47" s="76">
        <f t="shared" si="1045"/>
        <v>8628705.3431250006</v>
      </c>
      <c r="DW47" s="76">
        <f t="shared" si="1046"/>
        <v>11488012.661806319</v>
      </c>
      <c r="DX47" s="76">
        <f t="shared" si="1047"/>
        <v>8271535.3343833946</v>
      </c>
      <c r="DY47" s="76">
        <f t="shared" si="1048"/>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32">SUM(B317:B323)</f>
        <v>19847395</v>
      </c>
      <c r="Y48" s="70">
        <f t="shared" si="1732"/>
        <v>14805855</v>
      </c>
      <c r="Z48" s="70">
        <f t="shared" si="1732"/>
        <v>22253622</v>
      </c>
      <c r="AA48" s="70">
        <f t="shared" si="1732"/>
        <v>18272003</v>
      </c>
      <c r="AB48" s="70">
        <f t="shared" si="1732"/>
        <v>15228436</v>
      </c>
      <c r="AC48" s="70">
        <f t="shared" si="1732"/>
        <v>25291325</v>
      </c>
      <c r="AD48" s="70">
        <f t="shared" si="1732"/>
        <v>24221904</v>
      </c>
      <c r="AE48" s="70">
        <f t="shared" si="1732"/>
        <v>21198995</v>
      </c>
      <c r="AF48" s="70">
        <f t="shared" ref="AF48" si="1733">SUM(J317:J323)</f>
        <v>26457290</v>
      </c>
      <c r="AG48" s="70">
        <f t="shared" ref="AG48" si="1734">SUM(K317:K323)</f>
        <v>31698639</v>
      </c>
      <c r="AH48" s="70">
        <f t="shared" ref="AH48" si="1735">SUM(L317:L323)</f>
        <v>20199263</v>
      </c>
      <c r="AI48" s="70">
        <f t="shared" ref="AI48" si="1736">SUM(M317:M323)</f>
        <v>19542918</v>
      </c>
      <c r="AJ48" s="70">
        <f t="shared" ref="AJ48" si="1737">SUM(N317:N323)</f>
        <v>24069325</v>
      </c>
      <c r="AK48" s="70">
        <f t="shared" ref="AK48" si="1738">SUM(O317:O323)</f>
        <v>18913103</v>
      </c>
      <c r="AL48" s="70">
        <f t="shared" ref="AL48" si="1739">SUM(P317:P323)</f>
        <v>25678069</v>
      </c>
      <c r="AM48" s="70">
        <f t="shared" ref="AM48" si="1740">SUM(Q317:Q323)</f>
        <v>26994103</v>
      </c>
      <c r="AN48" s="70">
        <f t="shared" ref="AN48" si="1741">SUM(R317:R323)</f>
        <v>45393826</v>
      </c>
      <c r="AO48" s="70">
        <f t="shared" ref="AO48" si="1742">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0.31420118343195269</v>
      </c>
      <c r="BM48" s="86">
        <f t="shared" si="144"/>
        <v>0.34727159141691283</v>
      </c>
      <c r="BN48" s="74"/>
      <c r="BO48" s="83" t="s">
        <v>473</v>
      </c>
      <c r="BP48" s="129">
        <f t="shared" ref="BP48:BW48" si="1743">SUMPRODUCT(AT317:AT323,B317:B323)/SUM(B317:B323)</f>
        <v>0.13837124196063683</v>
      </c>
      <c r="BQ48" s="129">
        <f t="shared" si="1743"/>
        <v>0.10905644462226985</v>
      </c>
      <c r="BR48" s="129">
        <f t="shared" si="1743"/>
        <v>9.8076784444347961E-2</v>
      </c>
      <c r="BS48" s="129">
        <f t="shared" si="1743"/>
        <v>0.16464044855947105</v>
      </c>
      <c r="BT48" s="129">
        <f t="shared" si="1743"/>
        <v>0.13208196265197555</v>
      </c>
      <c r="BU48" s="129">
        <f t="shared" si="1743"/>
        <v>0.1237095870817365</v>
      </c>
      <c r="BV48" s="129">
        <f t="shared" si="1743"/>
        <v>7.4287537772973297E-2</v>
      </c>
      <c r="BW48" s="129">
        <f t="shared" si="1743"/>
        <v>0.23920095673560626</v>
      </c>
      <c r="BX48" s="129">
        <f t="shared" ref="BX48" si="1744">SUMPRODUCT(BB317:BB323,J317:J323)/SUM(J317:J323)</f>
        <v>0.23500328094827555</v>
      </c>
      <c r="BY48" s="129">
        <f t="shared" ref="BY48" si="1745">SUMPRODUCT(BC317:BC323,K317:K323)/SUM(K317:K323)</f>
        <v>9.7360913429122301E-2</v>
      </c>
      <c r="BZ48" s="129">
        <f t="shared" ref="BZ48" si="1746">SUMPRODUCT(BD317:BD323,L317:L323)/SUM(L317:L323)</f>
        <v>0.18888237456980483</v>
      </c>
      <c r="CA48" s="129">
        <f t="shared" ref="CA48" si="1747">SUMPRODUCT(BE317:BE323,M317:M323)/SUM(M317:M323)</f>
        <v>0.22643688741144707</v>
      </c>
      <c r="CB48" s="129">
        <f t="shared" ref="CB48" si="1748">SUMPRODUCT(BF317:BF323,N317:N323)/SUM(N317:N323)</f>
        <v>0.20780665869476855</v>
      </c>
      <c r="CC48" s="129">
        <f t="shared" ref="CC48" si="1749">SUMPRODUCT(BG317:BG323,O317:O323)/SUM(O317:O323)</f>
        <v>0.17776941240957328</v>
      </c>
      <c r="CD48" s="129">
        <f t="shared" ref="CD48" si="1750">SUMPRODUCT(BH317:BH323,P317:P323)/SUM(P317:P323)</f>
        <v>0.23916554983514315</v>
      </c>
      <c r="CE48" s="129">
        <f t="shared" ref="CE48" si="1751">SUMPRODUCT(BI317:BI323,Q317:Q323)/SUM(Q317:Q323)</f>
        <v>0.37035573474994776</v>
      </c>
      <c r="CF48" s="129">
        <f t="shared" ref="CF48" si="1752">SUMPRODUCT(BJ317:BJ323,R317:R323)/SUM(R317:R323)</f>
        <v>0.19829726744438572</v>
      </c>
      <c r="CG48" s="129">
        <f t="shared" ref="CG48" si="1753">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601"/>
        <v>0</v>
      </c>
      <c r="DE48" s="88">
        <f t="shared" si="122"/>
        <v>2858994.4989834898</v>
      </c>
      <c r="DF48" s="49"/>
      <c r="DG48" s="89" t="s">
        <v>473</v>
      </c>
      <c r="DH48" s="76">
        <f t="shared" si="1301"/>
        <v>2746308.6958333338</v>
      </c>
      <c r="DI48" s="76">
        <f t="shared" si="1302"/>
        <v>1614673.9058928571</v>
      </c>
      <c r="DJ48" s="76">
        <f t="shared" si="1303"/>
        <v>2182563.6879999996</v>
      </c>
      <c r="DK48" s="76">
        <f t="shared" si="1304"/>
        <v>3008310.7700000005</v>
      </c>
      <c r="DL48" s="76">
        <f t="shared" si="1305"/>
        <v>2011401.7150000001</v>
      </c>
      <c r="DM48" s="76">
        <f t="shared" si="1306"/>
        <v>3128779.3724999996</v>
      </c>
      <c r="DN48" s="76">
        <f t="shared" si="1307"/>
        <v>1799385.6083333329</v>
      </c>
      <c r="DO48" s="76">
        <f t="shared" si="1308"/>
        <v>5070819.8858333332</v>
      </c>
      <c r="DP48" s="76">
        <f t="shared" si="1309"/>
        <v>6217549.955000001</v>
      </c>
      <c r="DQ48" s="76">
        <f t="shared" si="1310"/>
        <v>3086208.4474999998</v>
      </c>
      <c r="DR48" s="76">
        <f t="shared" si="1311"/>
        <v>3815284.76</v>
      </c>
      <c r="DS48" s="76">
        <f t="shared" si="1312"/>
        <v>4425237.5228571426</v>
      </c>
      <c r="DT48" s="76">
        <f t="shared" si="316"/>
        <v>5001766.0052884603</v>
      </c>
      <c r="DU48" s="76">
        <f t="shared" si="69"/>
        <v>3362171.2071517375</v>
      </c>
      <c r="DV48" s="76">
        <f t="shared" si="1045"/>
        <v>6141309.4910897445</v>
      </c>
      <c r="DW48" s="76">
        <f t="shared" si="1046"/>
        <v>9997420.8504807688</v>
      </c>
      <c r="DX48" s="76">
        <f t="shared" si="1047"/>
        <v>9001471.6546459105</v>
      </c>
      <c r="DY48" s="76">
        <f t="shared" si="1048"/>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54">SUM(B324:B330)</f>
        <v>13611345</v>
      </c>
      <c r="Y49" s="70">
        <f t="shared" si="1754"/>
        <v>15417370</v>
      </c>
      <c r="Z49" s="70">
        <f t="shared" si="1754"/>
        <v>20398366</v>
      </c>
      <c r="AA49" s="70">
        <f t="shared" si="1754"/>
        <v>14798395</v>
      </c>
      <c r="AB49" s="70">
        <f t="shared" si="1754"/>
        <v>15427701</v>
      </c>
      <c r="AC49" s="70">
        <f t="shared" si="1754"/>
        <v>12078800</v>
      </c>
      <c r="AD49" s="70">
        <f t="shared" si="1754"/>
        <v>19252966</v>
      </c>
      <c r="AE49" s="70">
        <f t="shared" si="1754"/>
        <v>21765797</v>
      </c>
      <c r="AF49" s="70">
        <f t="shared" ref="AF49" si="1755">SUM(J324:J330)</f>
        <v>25727053</v>
      </c>
      <c r="AG49" s="70">
        <f t="shared" ref="AG49" si="1756">SUM(K324:K330)</f>
        <v>19437395</v>
      </c>
      <c r="AH49" s="70">
        <f t="shared" ref="AH49" si="1757">SUM(L324:L330)</f>
        <v>13594662</v>
      </c>
      <c r="AI49" s="70">
        <f t="shared" ref="AI49" si="1758">SUM(M324:M330)</f>
        <v>15223680</v>
      </c>
      <c r="AJ49" s="70">
        <f t="shared" ref="AJ49" si="1759">SUM(N324:N330)</f>
        <v>18022987</v>
      </c>
      <c r="AK49" s="70">
        <f t="shared" ref="AK49" si="1760">SUM(O324:O330)</f>
        <v>14563596</v>
      </c>
      <c r="AL49" s="70">
        <f t="shared" ref="AL49" si="1761">SUM(P324:P330)</f>
        <v>24234067</v>
      </c>
      <c r="AM49" s="70">
        <f t="shared" ref="AM49" si="1762">SUM(Q324:Q330)</f>
        <v>34407029</v>
      </c>
      <c r="AN49" s="70">
        <f t="shared" ref="AN49" si="1763">SUM(R324:R330)</f>
        <v>27934364</v>
      </c>
      <c r="AO49" s="70">
        <f t="shared" ref="AO49" si="1764">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0.31420118343195269</v>
      </c>
      <c r="BM49" s="86">
        <f t="shared" si="144"/>
        <v>0.35514421338019181</v>
      </c>
      <c r="BN49" s="74"/>
      <c r="BO49" s="83" t="s">
        <v>474</v>
      </c>
      <c r="BP49" s="129">
        <f t="shared" ref="BP49:BW49" si="1765">SUMPRODUCT(AT324:AT330,B324:B330)/SUM(B324:B330)</f>
        <v>0.14215897767634278</v>
      </c>
      <c r="BQ49" s="129">
        <f t="shared" si="1765"/>
        <v>0.13269153818063653</v>
      </c>
      <c r="BR49" s="129">
        <f t="shared" si="1765"/>
        <v>9.9999999999999964E-2</v>
      </c>
      <c r="BS49" s="129">
        <f t="shared" si="1765"/>
        <v>0.15054457392169893</v>
      </c>
      <c r="BT49" s="129">
        <f t="shared" si="1765"/>
        <v>0.15</v>
      </c>
      <c r="BU49" s="129">
        <f t="shared" si="1765"/>
        <v>0.1128500570731364</v>
      </c>
      <c r="BV49" s="129">
        <f t="shared" si="1765"/>
        <v>9.6263713428189013E-2</v>
      </c>
      <c r="BW49" s="129">
        <f t="shared" si="1765"/>
        <v>0.23339034943218484</v>
      </c>
      <c r="BX49" s="129">
        <f t="shared" ref="BX49" si="1766">SUMPRODUCT(BB324:BB330,J324:J330)/SUM(J324:J330)</f>
        <v>0.2369133199334309</v>
      </c>
      <c r="BY49" s="129">
        <f t="shared" ref="BY49" si="1767">SUMPRODUCT(BC324:BC330,K324:K330)/SUM(K324:K330)</f>
        <v>0.10313825994148072</v>
      </c>
      <c r="BZ49" s="129">
        <f t="shared" ref="BZ49" si="1768">SUMPRODUCT(BD324:BD330,L324:L330)/SUM(L324:L330)</f>
        <v>0.26464271702746273</v>
      </c>
      <c r="CA49" s="129">
        <f t="shared" ref="CA49" si="1769">SUMPRODUCT(BE324:BE330,M324:M330)/SUM(M324:M330)</f>
        <v>0.21571428571428572</v>
      </c>
      <c r="CB49" s="129">
        <f t="shared" ref="CB49" si="1770">SUMPRODUCT(BF324:BF330,N324:N330)/SUM(N324:N330)</f>
        <v>0.21085284072544092</v>
      </c>
      <c r="CC49" s="129">
        <f t="shared" ref="CC49" si="1771">SUMPRODUCT(BG324:BG330,O324:O330)/SUM(O324:O330)</f>
        <v>0.21109985062262129</v>
      </c>
      <c r="CD49" s="129">
        <f t="shared" ref="CD49" si="1772">SUMPRODUCT(BH324:BH330,P324:P330)/SUM(P324:P330)</f>
        <v>0.28283785366362618</v>
      </c>
      <c r="CE49" s="129">
        <f t="shared" ref="CE49" si="1773">SUMPRODUCT(BI324:BI330,Q324:Q330)/SUM(Q324:Q330)</f>
        <v>0.37479799403000302</v>
      </c>
      <c r="CF49" s="129">
        <f t="shared" ref="CF49" si="1774">SUMPRODUCT(BJ324:BJ330,R324:R330)/SUM(R324:R330)</f>
        <v>0.21872290724555357</v>
      </c>
      <c r="CG49" s="129">
        <f t="shared" ref="CG49" si="1775">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301"/>
        <v>1934974.89</v>
      </c>
      <c r="DI49" s="76">
        <f t="shared" si="1302"/>
        <v>2045754.5400000003</v>
      </c>
      <c r="DJ49" s="76">
        <f t="shared" si="1303"/>
        <v>2039836.5999999992</v>
      </c>
      <c r="DK49" s="76">
        <f t="shared" si="1304"/>
        <v>2227818.0699999998</v>
      </c>
      <c r="DL49" s="76">
        <f t="shared" si="1305"/>
        <v>2314155.15</v>
      </c>
      <c r="DM49" s="76">
        <f t="shared" si="1306"/>
        <v>1363093.2693749999</v>
      </c>
      <c r="DN49" s="76">
        <f t="shared" si="1307"/>
        <v>1853362.0016666665</v>
      </c>
      <c r="DO49" s="76">
        <f t="shared" si="1308"/>
        <v>5079926.9675000003</v>
      </c>
      <c r="DP49" s="76">
        <f t="shared" si="1309"/>
        <v>6095081.5383333331</v>
      </c>
      <c r="DQ49" s="76">
        <f t="shared" si="1310"/>
        <v>2004739.0980952377</v>
      </c>
      <c r="DR49" s="76">
        <f t="shared" si="1311"/>
        <v>3597728.2887500003</v>
      </c>
      <c r="DS49" s="76">
        <f t="shared" si="1312"/>
        <v>3283965.2571428572</v>
      </c>
      <c r="DT49" s="76">
        <f t="shared" si="316"/>
        <v>3800198.007307692</v>
      </c>
      <c r="DU49" s="76">
        <f t="shared" si="69"/>
        <v>3074372.9401282049</v>
      </c>
      <c r="DV49" s="76">
        <f t="shared" si="1045"/>
        <v>6854311.4958205121</v>
      </c>
      <c r="DW49" s="76">
        <f t="shared" si="1046"/>
        <v>12895685.449732142</v>
      </c>
      <c r="DX49" s="76">
        <f t="shared" si="1047"/>
        <v>6109885.3061355306</v>
      </c>
      <c r="DY49" s="76">
        <f t="shared" si="1048"/>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76">SUM(B331:B337)</f>
        <v>19635070</v>
      </c>
      <c r="Y50" s="70">
        <f t="shared" si="1776"/>
        <v>13502919</v>
      </c>
      <c r="Z50" s="70">
        <f t="shared" si="1776"/>
        <v>16968223</v>
      </c>
      <c r="AA50" s="70">
        <f t="shared" si="1776"/>
        <v>10065187</v>
      </c>
      <c r="AB50" s="70">
        <f t="shared" si="1776"/>
        <v>10620836</v>
      </c>
      <c r="AC50" s="70">
        <f t="shared" si="1776"/>
        <v>15067555</v>
      </c>
      <c r="AD50" s="70">
        <f t="shared" si="1776"/>
        <v>16779521</v>
      </c>
      <c r="AE50" s="70">
        <f t="shared" si="1776"/>
        <v>13176241</v>
      </c>
      <c r="AF50" s="70">
        <f t="shared" ref="AF50" si="1777">SUM(J331:J337)</f>
        <v>20051837</v>
      </c>
      <c r="AG50" s="70">
        <f t="shared" ref="AG50" si="1778">SUM(K331:K337)</f>
        <v>21946706</v>
      </c>
      <c r="AH50" s="70">
        <f t="shared" ref="AH50" si="1779">SUM(L331:L337)</f>
        <v>15440139</v>
      </c>
      <c r="AI50" s="70">
        <f t="shared" ref="AI50" si="1780">SUM(M331:M337)</f>
        <v>15770820</v>
      </c>
      <c r="AJ50" s="70">
        <f t="shared" ref="AJ50" si="1781">SUM(N331:N337)</f>
        <v>15962996</v>
      </c>
      <c r="AK50" s="70">
        <f t="shared" ref="AK50" si="1782">SUM(O331:O337)</f>
        <v>18066895</v>
      </c>
      <c r="AL50" s="70">
        <f t="shared" ref="AL50" si="1783">SUM(P331:P337)</f>
        <v>15561024</v>
      </c>
      <c r="AM50" s="70">
        <f t="shared" ref="AM50" si="1784">SUM(Q331:Q337)</f>
        <v>33452336</v>
      </c>
      <c r="AN50" s="70">
        <f t="shared" ref="AN50" si="1785">SUM(R331:R337)</f>
        <v>25121921</v>
      </c>
      <c r="AO50" s="70">
        <f t="shared" ref="AO50" si="1786">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0.32125105663567205</v>
      </c>
      <c r="BM50" s="86">
        <f t="shared" si="144"/>
        <v>0.32626418665211249</v>
      </c>
      <c r="BN50" s="74"/>
      <c r="BO50" s="83" t="s">
        <v>475</v>
      </c>
      <c r="BP50" s="129">
        <f t="shared" ref="BP50:BW50" si="1787">SUMPRODUCT(AT331:AT337,B331:B337)/SUM(B331:B337)</f>
        <v>0.13107677983831992</v>
      </c>
      <c r="BQ50" s="129">
        <f t="shared" si="1787"/>
        <v>0.13285742142124973</v>
      </c>
      <c r="BR50" s="129">
        <f t="shared" si="1787"/>
        <v>0.11170907536988403</v>
      </c>
      <c r="BS50" s="129">
        <f t="shared" si="1787"/>
        <v>0.14350752201623276</v>
      </c>
      <c r="BT50" s="129">
        <f t="shared" si="1787"/>
        <v>0.15</v>
      </c>
      <c r="BU50" s="129">
        <f t="shared" si="1787"/>
        <v>0.11224595949470804</v>
      </c>
      <c r="BV50" s="129">
        <f t="shared" si="1787"/>
        <v>0.11166544573391973</v>
      </c>
      <c r="BW50" s="129">
        <f t="shared" si="1787"/>
        <v>0.22472022540419534</v>
      </c>
      <c r="BX50" s="129">
        <f t="shared" ref="BX50" si="1788">SUMPRODUCT(BB331:BB337,J331:J337)/SUM(J331:J337)</f>
        <v>0.22979982154087264</v>
      </c>
      <c r="BY50" s="129">
        <f t="shared" ref="BY50" si="1789">SUMPRODUCT(BC331:BC337,K331:K337)/SUM(K331:K337)</f>
        <v>0.10381881716098991</v>
      </c>
      <c r="BZ50" s="129">
        <f t="shared" ref="BZ50" si="1790">SUMPRODUCT(BD331:BD337,L331:L337)/SUM(L331:L337)</f>
        <v>0.30251901361876771</v>
      </c>
      <c r="CA50" s="129">
        <f t="shared" ref="CA50" si="1791">SUMPRODUCT(BE331:BE337,M331:M337)/SUM(M331:M337)</f>
        <v>0.23341834340709161</v>
      </c>
      <c r="CB50" s="129">
        <f t="shared" ref="CB50" si="1792">SUMPRODUCT(BF331:BF337,N331:N337)/SUM(N331:N337)</f>
        <v>0.22974974634304235</v>
      </c>
      <c r="CC50" s="129">
        <f t="shared" ref="CC50" si="1793">SUMPRODUCT(BG331:BG337,O331:O337)/SUM(O331:O337)</f>
        <v>0.25489598040738642</v>
      </c>
      <c r="CD50" s="129">
        <f t="shared" ref="CD50" si="1794">SUMPRODUCT(BH331:BH337,P331:P337)/SUM(P331:P337)</f>
        <v>0.28977249200079008</v>
      </c>
      <c r="CE50" s="129">
        <f t="shared" ref="CE50" si="1795">SUMPRODUCT(BI331:BI337,Q331:Q337)/SUM(Q331:Q337)</f>
        <v>0.36429950015135132</v>
      </c>
      <c r="CF50" s="129">
        <f t="shared" ref="CF50" si="1796">SUMPRODUCT(BJ331:BJ337,R331:R337)/SUM(R331:R337)</f>
        <v>0.23570258939329261</v>
      </c>
      <c r="CG50" s="129">
        <f t="shared" ref="CG50" si="1797">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9611.8316145393073</v>
      </c>
      <c r="DE50" s="88">
        <f t="shared" si="122"/>
        <v>1280461.7124147045</v>
      </c>
      <c r="DF50" s="49"/>
      <c r="DG50" s="89" t="s">
        <v>475</v>
      </c>
      <c r="DH50" s="76">
        <f t="shared" si="1301"/>
        <v>2573701.7475000001</v>
      </c>
      <c r="DI50" s="76">
        <f t="shared" si="1302"/>
        <v>1793963</v>
      </c>
      <c r="DJ50" s="76">
        <f t="shared" si="1303"/>
        <v>1895504.5019999996</v>
      </c>
      <c r="DK50" s="76">
        <f t="shared" si="1304"/>
        <v>1444430.0449999997</v>
      </c>
      <c r="DL50" s="76">
        <f t="shared" si="1305"/>
        <v>1593125.4</v>
      </c>
      <c r="DM50" s="76">
        <f t="shared" si="1306"/>
        <v>1691272.1682142857</v>
      </c>
      <c r="DN50" s="76">
        <f t="shared" si="1307"/>
        <v>1873692.6916666667</v>
      </c>
      <c r="DO50" s="76">
        <f t="shared" si="1308"/>
        <v>2960967.8475000001</v>
      </c>
      <c r="DP50" s="76">
        <f t="shared" si="1309"/>
        <v>4607908.5641666669</v>
      </c>
      <c r="DQ50" s="76">
        <f t="shared" si="1310"/>
        <v>2278481.0575000001</v>
      </c>
      <c r="DR50" s="76">
        <f t="shared" si="1311"/>
        <v>4670935.6204166664</v>
      </c>
      <c r="DS50" s="76">
        <f t="shared" si="1312"/>
        <v>3681198.6785714286</v>
      </c>
      <c r="DT50" s="76">
        <f t="shared" si="316"/>
        <v>3667494.2818749999</v>
      </c>
      <c r="DU50" s="76">
        <f t="shared" si="69"/>
        <v>4605178.9139423082</v>
      </c>
      <c r="DV50" s="76">
        <f t="shared" si="1045"/>
        <v>4509156.7025641026</v>
      </c>
      <c r="DW50" s="76">
        <f t="shared" si="1046"/>
        <v>12186669.283695055</v>
      </c>
      <c r="DX50" s="76">
        <f t="shared" si="1047"/>
        <v>5921301.830233735</v>
      </c>
      <c r="DY50" s="76">
        <f t="shared" si="1048"/>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98">SUM(B338:B344)</f>
        <v>16924376</v>
      </c>
      <c r="Y51" s="70">
        <f t="shared" si="1798"/>
        <v>17252969</v>
      </c>
      <c r="Z51" s="70">
        <f t="shared" si="1798"/>
        <v>17247924</v>
      </c>
      <c r="AA51" s="70">
        <f t="shared" si="1798"/>
        <v>11736607</v>
      </c>
      <c r="AB51" s="70">
        <f t="shared" si="1798"/>
        <v>11317048</v>
      </c>
      <c r="AC51" s="70">
        <f t="shared" si="1798"/>
        <v>15484094</v>
      </c>
      <c r="AD51" s="70">
        <f t="shared" si="1798"/>
        <v>17147811</v>
      </c>
      <c r="AE51" s="70">
        <f t="shared" si="1798"/>
        <v>16560871</v>
      </c>
      <c r="AF51" s="70">
        <f t="shared" ref="AF51" si="1799">SUM(J338:J344)</f>
        <v>20003309</v>
      </c>
      <c r="AG51" s="70">
        <f t="shared" ref="AG51" si="1800">SUM(K338:K344)</f>
        <v>19944536</v>
      </c>
      <c r="AH51" s="70">
        <f t="shared" ref="AH51" si="1801">SUM(L338:L344)</f>
        <v>16317484</v>
      </c>
      <c r="AI51" s="70">
        <f t="shared" ref="AI51" si="1802">SUM(M338:M344)</f>
        <v>11815877</v>
      </c>
      <c r="AJ51" s="70">
        <f t="shared" ref="AJ51" si="1803">SUM(N338:N344)</f>
        <v>20479443</v>
      </c>
      <c r="AK51" s="70">
        <f t="shared" ref="AK51" si="1804">SUM(O338:O344)</f>
        <v>26246034</v>
      </c>
      <c r="AL51" s="70">
        <f t="shared" ref="AL51" si="1805">SUM(P338:P344)</f>
        <v>21915103</v>
      </c>
      <c r="AM51" s="70">
        <f t="shared" ref="AM51" si="1806">SUM(Q338:Q344)</f>
        <v>33895922</v>
      </c>
      <c r="AN51" s="70">
        <f t="shared" ref="AN51" si="1807">SUM(R338:R344)</f>
        <v>27291119</v>
      </c>
      <c r="AO51" s="70">
        <f t="shared" ref="AO51" si="1808">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0.32125105663567205</v>
      </c>
      <c r="BM51" s="86">
        <f t="shared" si="144"/>
        <v>0.2908605224580848</v>
      </c>
      <c r="BN51" s="74"/>
      <c r="BO51" s="83" t="s">
        <v>476</v>
      </c>
      <c r="BP51" s="129">
        <f t="shared" ref="BP51:BW51" si="1809">SUMPRODUCT(AT338:AT344,B338:B344)/SUM(B338:B344)</f>
        <v>0.1459689008622829</v>
      </c>
      <c r="BQ51" s="129">
        <f t="shared" si="1809"/>
        <v>0.20816033412374799</v>
      </c>
      <c r="BR51" s="129">
        <f t="shared" si="1809"/>
        <v>0.14130015792045464</v>
      </c>
      <c r="BS51" s="129">
        <f t="shared" si="1809"/>
        <v>0.15430332079791031</v>
      </c>
      <c r="BT51" s="129">
        <f t="shared" si="1809"/>
        <v>0.17051177701110751</v>
      </c>
      <c r="BU51" s="129">
        <f t="shared" si="1809"/>
        <v>0.1343258114854293</v>
      </c>
      <c r="BV51" s="129">
        <f t="shared" si="1809"/>
        <v>0.11006765061732951</v>
      </c>
      <c r="BW51" s="129">
        <f t="shared" si="1809"/>
        <v>0.19890069147530542</v>
      </c>
      <c r="BX51" s="129">
        <f t="shared" ref="BX51" si="1810">SUMPRODUCT(BB338:BB344,J338:J344)/SUM(J338:J344)</f>
        <v>0.2181541521514789</v>
      </c>
      <c r="BY51" s="129">
        <f t="shared" ref="BY51" si="1811">SUMPRODUCT(BC338:BC344,K338:K344)/SUM(K338:K344)</f>
        <v>0.10862812539233804</v>
      </c>
      <c r="BZ51" s="129">
        <f t="shared" ref="BZ51" si="1812">SUMPRODUCT(BD338:BD344,L338:L344)/SUM(L338:L344)</f>
        <v>0.39930505518364734</v>
      </c>
      <c r="CA51" s="129">
        <f t="shared" ref="CA51" si="1813">SUMPRODUCT(BE338:BE344,M338:M344)/SUM(M338:M344)</f>
        <v>0.22624711056149283</v>
      </c>
      <c r="CB51" s="129">
        <f t="shared" ref="CB51" si="1814">SUMPRODUCT(BF338:BF344,N338:N344)/SUM(N338:N344)</f>
        <v>0.24255867688881963</v>
      </c>
      <c r="CC51" s="129">
        <f t="shared" ref="CC51" si="1815">SUMPRODUCT(BG338:BG344,O338:O344)/SUM(O338:O344)</f>
        <v>0.26269291914000009</v>
      </c>
      <c r="CD51" s="129">
        <f t="shared" ref="CD51" si="1816">SUMPRODUCT(BH338:BH344,P338:P344)/SUM(P338:P344)</f>
        <v>0.30927391555439698</v>
      </c>
      <c r="CE51" s="129">
        <f t="shared" ref="CE51" si="1817">SUMPRODUCT(BI338:BI344,Q338:Q344)/SUM(Q338:Q344)</f>
        <v>0.35594280527813804</v>
      </c>
      <c r="CF51" s="129">
        <f t="shared" ref="CF51" si="1818">SUMPRODUCT(BJ338:BJ344,R338:R344)/SUM(R338:R344)</f>
        <v>0.28802260293271703</v>
      </c>
      <c r="CG51" s="129">
        <f t="shared" ref="CG51" si="1819">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2116427.6612003385</v>
      </c>
      <c r="DE51" s="88">
        <f t="shared" si="122"/>
        <v>893225.21843940357</v>
      </c>
      <c r="DF51" s="49"/>
      <c r="DG51" s="89" t="s">
        <v>476</v>
      </c>
      <c r="DH51" s="76">
        <f t="shared" si="1301"/>
        <v>2470432.5625</v>
      </c>
      <c r="DI51" s="76">
        <f t="shared" si="1302"/>
        <v>3591383.791666666</v>
      </c>
      <c r="DJ51" s="76">
        <f t="shared" si="1303"/>
        <v>2437134.3849999998</v>
      </c>
      <c r="DK51" s="76">
        <f t="shared" si="1304"/>
        <v>1810997.4349999998</v>
      </c>
      <c r="DL51" s="76">
        <f t="shared" si="1305"/>
        <v>1929689.9650000001</v>
      </c>
      <c r="DM51" s="76">
        <f t="shared" si="1306"/>
        <v>2079913.4916666669</v>
      </c>
      <c r="DN51" s="76">
        <f t="shared" si="1307"/>
        <v>1887419.2699999998</v>
      </c>
      <c r="DO51" s="76">
        <f t="shared" si="1308"/>
        <v>3293968.6933333329</v>
      </c>
      <c r="DP51" s="76">
        <f t="shared" si="1309"/>
        <v>4363804.9151190473</v>
      </c>
      <c r="DQ51" s="76">
        <f t="shared" si="1310"/>
        <v>2166537.5575000001</v>
      </c>
      <c r="DR51" s="76">
        <f t="shared" si="1311"/>
        <v>6515653.8490782827</v>
      </c>
      <c r="DS51" s="76">
        <f t="shared" si="1312"/>
        <v>2673308.0300000003</v>
      </c>
      <c r="DT51" s="76">
        <f t="shared" si="316"/>
        <v>4967466.5974999992</v>
      </c>
      <c r="DU51" s="76">
        <f t="shared" si="69"/>
        <v>6894647.2873076936</v>
      </c>
      <c r="DV51" s="76">
        <f t="shared" si="1045"/>
        <v>6777769.714587912</v>
      </c>
      <c r="DW51" s="76">
        <f t="shared" si="1046"/>
        <v>12065009.564168956</v>
      </c>
      <c r="DX51" s="76">
        <f t="shared" si="1047"/>
        <v>7860459.1313265292</v>
      </c>
      <c r="DY51" s="76">
        <f t="shared" si="1048"/>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20">SUM(B345:B351)</f>
        <v>20298630</v>
      </c>
      <c r="Y52" s="70">
        <f t="shared" si="1820"/>
        <v>15193032</v>
      </c>
      <c r="Z52" s="70">
        <f t="shared" si="1820"/>
        <v>20035000</v>
      </c>
      <c r="AA52" s="70">
        <f t="shared" si="1820"/>
        <v>11827831</v>
      </c>
      <c r="AB52" s="70">
        <f t="shared" si="1820"/>
        <v>10386955</v>
      </c>
      <c r="AC52" s="70">
        <f t="shared" si="1820"/>
        <v>17928027</v>
      </c>
      <c r="AD52" s="70">
        <f t="shared" si="1820"/>
        <v>13694416</v>
      </c>
      <c r="AE52" s="70">
        <f t="shared" si="1820"/>
        <v>12040017</v>
      </c>
      <c r="AF52" s="70">
        <f t="shared" ref="AF52" si="1821">SUM(J345:J351)</f>
        <v>20270113</v>
      </c>
      <c r="AG52" s="70">
        <f t="shared" ref="AG52" si="1822">SUM(K345:K351)</f>
        <v>20663298</v>
      </c>
      <c r="AH52" s="70">
        <f t="shared" ref="AH52" si="1823">SUM(L345:L351)</f>
        <v>18403752</v>
      </c>
      <c r="AI52" s="70">
        <f t="shared" ref="AI52" si="1824">SUM(M345:M351)</f>
        <v>18346943</v>
      </c>
      <c r="AJ52" s="70">
        <f t="shared" ref="AJ52" si="1825">SUM(N345:N351)</f>
        <v>27192475</v>
      </c>
      <c r="AK52" s="70">
        <f t="shared" ref="AK52" si="1826">SUM(O345:O351)</f>
        <v>31700221</v>
      </c>
      <c r="AL52" s="70">
        <f t="shared" ref="AL52" si="1827">SUM(P345:P351)</f>
        <v>23567009</v>
      </c>
      <c r="AM52" s="70">
        <f t="shared" ref="AM52" si="1828">SUM(Q345:Q351)</f>
        <v>33961805</v>
      </c>
      <c r="AN52" s="70">
        <f t="shared" ref="AN52" si="1829">SUM(R345:R351)</f>
        <v>28720732</v>
      </c>
      <c r="AO52" s="70">
        <f t="shared" ref="AO52" si="1830">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31">SUMPRODUCT(AT345:AT351,B345:B351)/SUM(B345:B351)</f>
        <v>0.17106624465366807</v>
      </c>
      <c r="BQ52" s="129">
        <f t="shared" si="1831"/>
        <v>0.26605956573977307</v>
      </c>
      <c r="BR52" s="129">
        <f t="shared" si="1831"/>
        <v>0.13928861442475665</v>
      </c>
      <c r="BS52" s="129">
        <f t="shared" si="1831"/>
        <v>0.25394603456880643</v>
      </c>
      <c r="BT52" s="129">
        <f t="shared" si="1831"/>
        <v>0.23023060054655092</v>
      </c>
      <c r="BU52" s="129">
        <f t="shared" si="1831"/>
        <v>0.17975600563854571</v>
      </c>
      <c r="BV52" s="129">
        <f t="shared" si="1831"/>
        <v>0.12302966065389961</v>
      </c>
      <c r="BW52" s="129">
        <f t="shared" si="1831"/>
        <v>0.25197394904010517</v>
      </c>
      <c r="BX52" s="129">
        <f t="shared" ref="BX52" si="1832">SUMPRODUCT(BB345:BB351,J345:J351)/SUM(J345:J351)</f>
        <v>0.27997899195233894</v>
      </c>
      <c r="BY52" s="129">
        <f t="shared" ref="BY52" si="1833">SUMPRODUCT(BC345:BC351,K345:K351)/SUM(K345:K351)</f>
        <v>0.13077855674345887</v>
      </c>
      <c r="BZ52" s="129">
        <f t="shared" ref="BZ52" si="1834">SUMPRODUCT(BD345:BD351,L345:L351)/SUM(L345:L351)</f>
        <v>0.46633905962490696</v>
      </c>
      <c r="CA52" s="129">
        <f t="shared" ref="CA52" si="1835">SUMPRODUCT(BE345:BE351,M345:M351)/SUM(M345:M351)</f>
        <v>0.30200286951658067</v>
      </c>
      <c r="CB52" s="129">
        <f t="shared" ref="CB52" si="1836">SUMPRODUCT(BF345:BF351,N345:N351)/SUM(N345:N351)</f>
        <v>0.26242155004892587</v>
      </c>
      <c r="CC52" s="129">
        <f t="shared" ref="CC52" si="1837">SUMPRODUCT(BG345:BG351,O345:O351)/SUM(O345:O351)</f>
        <v>0.30098385545736106</v>
      </c>
      <c r="CD52" s="129">
        <f t="shared" ref="CD52" si="1838">SUMPRODUCT(BH345:BH351,P345:P351)/SUM(P345:P351)</f>
        <v>0.30540995145983901</v>
      </c>
      <c r="CE52" s="129">
        <f t="shared" ref="CE52" si="1839">SUMPRODUCT(BI345:BI351,Q345:Q351)/SUM(Q345:Q351)</f>
        <v>0.36396293999620299</v>
      </c>
      <c r="CF52" s="129">
        <f t="shared" ref="CF52" si="1840">SUMPRODUCT(BJ345:BJ351,R345:R351)/SUM(R345:R351)</f>
        <v>0.33594900606809719</v>
      </c>
      <c r="CG52" s="129">
        <f t="shared" ref="CG52" si="1841">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301"/>
        <v>3472410.4057142865</v>
      </c>
      <c r="DI52" s="76">
        <f t="shared" si="1302"/>
        <v>4042251.4961904758</v>
      </c>
      <c r="DJ52" s="76">
        <f t="shared" si="1303"/>
        <v>2790647.3899999997</v>
      </c>
      <c r="DK52" s="76">
        <f t="shared" si="1304"/>
        <v>3003630.7800000003</v>
      </c>
      <c r="DL52" s="76">
        <f t="shared" si="1305"/>
        <v>2391394.8874999997</v>
      </c>
      <c r="DM52" s="76">
        <f t="shared" si="1306"/>
        <v>3222670.5225</v>
      </c>
      <c r="DN52" s="76">
        <f t="shared" si="1307"/>
        <v>1684819.3533333333</v>
      </c>
      <c r="DO52" s="76">
        <f t="shared" si="1308"/>
        <v>3033770.63</v>
      </c>
      <c r="DP52" s="76">
        <f t="shared" si="1309"/>
        <v>5675205.8045000006</v>
      </c>
      <c r="DQ52" s="76">
        <f t="shared" si="1310"/>
        <v>2702316.29</v>
      </c>
      <c r="DR52" s="76">
        <f t="shared" si="1311"/>
        <v>8582388.401250001</v>
      </c>
      <c r="DS52" s="76">
        <f t="shared" si="1312"/>
        <v>5540829.4328571428</v>
      </c>
      <c r="DT52" s="76">
        <f t="shared" si="316"/>
        <v>7135891.4391666651</v>
      </c>
      <c r="DU52" s="76">
        <f t="shared" si="69"/>
        <v>9541254.7354304008</v>
      </c>
      <c r="DV52" s="76">
        <f t="shared" si="1045"/>
        <v>7197599.0747435894</v>
      </c>
      <c r="DW52" s="76">
        <f t="shared" si="1046"/>
        <v>12360838.395377748</v>
      </c>
      <c r="DX52" s="76">
        <f t="shared" si="1047"/>
        <v>9648701.3689481933</v>
      </c>
      <c r="DY52" s="76">
        <f t="shared" si="1048"/>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42">SUM(B352:B358)</f>
        <v>19303273</v>
      </c>
      <c r="Y53" s="70">
        <f t="shared" si="1842"/>
        <v>15300154</v>
      </c>
      <c r="Z53" s="70">
        <f t="shared" si="1842"/>
        <v>18083911</v>
      </c>
      <c r="AA53" s="70">
        <f t="shared" si="1842"/>
        <v>12552110</v>
      </c>
      <c r="AB53" s="70">
        <f t="shared" si="1842"/>
        <v>14408497</v>
      </c>
      <c r="AC53" s="70">
        <f t="shared" si="1842"/>
        <v>17481763</v>
      </c>
      <c r="AD53" s="70">
        <f t="shared" si="1842"/>
        <v>14187170</v>
      </c>
      <c r="AE53" s="70">
        <f t="shared" si="1842"/>
        <v>11293753</v>
      </c>
      <c r="AF53" s="70">
        <f t="shared" si="1842"/>
        <v>17396380</v>
      </c>
      <c r="AG53" s="70">
        <f t="shared" ref="AG53" si="1843">SUM(K352:K358)</f>
        <v>15771150</v>
      </c>
      <c r="AH53" s="70">
        <f t="shared" ref="AH53" si="1844">SUM(L352:L358)</f>
        <v>17469601</v>
      </c>
      <c r="AI53" s="70">
        <f t="shared" ref="AI53" si="1845">SUM(M352:M358)</f>
        <v>18043707</v>
      </c>
      <c r="AJ53" s="70">
        <f t="shared" ref="AJ53" si="1846">SUM(N352:N358)</f>
        <v>21648124</v>
      </c>
      <c r="AK53" s="70">
        <f t="shared" ref="AK53" si="1847">SUM(O352:O358)</f>
        <v>25796690</v>
      </c>
      <c r="AL53" s="70">
        <f t="shared" ref="AL53" si="1848">SUM(P352:P358)</f>
        <v>29599837</v>
      </c>
      <c r="AM53" s="70">
        <f t="shared" ref="AM53" si="1849">SUM(Q352:Q358)</f>
        <v>29598210</v>
      </c>
      <c r="AN53" s="70">
        <f t="shared" ref="AN53" si="1850">SUM(R352:R358)</f>
        <v>30333110</v>
      </c>
      <c r="AO53" s="70">
        <f t="shared" ref="AO53" si="1851">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52">SUMPRODUCT(AT352:AT358,B352:B358)/SUM(B352:B358)</f>
        <v>0.17371815827739237</v>
      </c>
      <c r="BQ53" s="129">
        <f t="shared" si="1852"/>
        <v>0.30421745493542091</v>
      </c>
      <c r="BR53" s="129">
        <f t="shared" si="1852"/>
        <v>0.17965388891026629</v>
      </c>
      <c r="BS53" s="129">
        <f t="shared" si="1852"/>
        <v>0.33478238326219506</v>
      </c>
      <c r="BT53" s="129">
        <f t="shared" si="1852"/>
        <v>0.36203517479998093</v>
      </c>
      <c r="BU53" s="129">
        <f t="shared" si="1852"/>
        <v>0.19961190251044281</v>
      </c>
      <c r="BV53" s="129">
        <f t="shared" si="1852"/>
        <v>0.15143731648618672</v>
      </c>
      <c r="BW53" s="129">
        <f t="shared" si="1852"/>
        <v>0.42784725974911381</v>
      </c>
      <c r="BX53" s="129">
        <f t="shared" si="1852"/>
        <v>0.38982753733822784</v>
      </c>
      <c r="BY53" s="129">
        <f t="shared" ref="BY53" si="1853">SUMPRODUCT(BC352:BC358,K352:K358)/SUM(K352:K358)</f>
        <v>0.15000000000000002</v>
      </c>
      <c r="BZ53" s="129">
        <f t="shared" ref="BZ53" si="1854">SUMPRODUCT(BD352:BD358,L352:L358)/SUM(L352:L358)</f>
        <v>0.50329848913983921</v>
      </c>
      <c r="CA53" s="129">
        <f t="shared" ref="CA53" si="1855">SUMPRODUCT(BE352:BE358,M352:M358)/SUM(M352:M358)</f>
        <v>0.34864537423188341</v>
      </c>
      <c r="CB53" s="129">
        <f t="shared" ref="CB53" si="1856">SUMPRODUCT(BF352:BF358,N352:N358)/SUM(N352:N358)</f>
        <v>0.29046931936868475</v>
      </c>
      <c r="CC53" s="129">
        <f t="shared" ref="CC53" si="1857">SUMPRODUCT(BG352:BG358,O352:O358)/SUM(O352:O358)</f>
        <v>0.36362953950287225</v>
      </c>
      <c r="CD53" s="129">
        <f t="shared" ref="CD53" si="1858">SUMPRODUCT(BH352:BH358,P352:P358)/SUM(P352:P358)</f>
        <v>0.32914111520461903</v>
      </c>
      <c r="CE53" s="129">
        <f t="shared" ref="CE53" si="1859">SUMPRODUCT(BI352:BI358,Q352:Q358)/SUM(Q352:Q358)</f>
        <v>0.36415564313333831</v>
      </c>
      <c r="CF53" s="129">
        <f t="shared" ref="CF53" si="1860">SUMPRODUCT(BJ352:BJ358,R352:R358)/SUM(R352:R358)</f>
        <v>0.36837418124910409</v>
      </c>
      <c r="CG53" s="129">
        <f t="shared" ref="CG53" si="1861">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301"/>
        <v>3353329.0342857148</v>
      </c>
      <c r="DI53" s="76">
        <f t="shared" si="1302"/>
        <v>4654573.91</v>
      </c>
      <c r="DJ53" s="76">
        <f t="shared" si="1303"/>
        <v>3248844.9378571426</v>
      </c>
      <c r="DK53" s="76">
        <f t="shared" si="1304"/>
        <v>4202225.3007692313</v>
      </c>
      <c r="DL53" s="76">
        <f t="shared" si="1305"/>
        <v>5216382.7300000004</v>
      </c>
      <c r="DM53" s="76">
        <f t="shared" si="1306"/>
        <v>3489567.9716666662</v>
      </c>
      <c r="DN53" s="76">
        <f t="shared" si="1307"/>
        <v>2148466.9533333336</v>
      </c>
      <c r="DO53" s="76">
        <f t="shared" si="1308"/>
        <v>4832001.2733333334</v>
      </c>
      <c r="DP53" s="76">
        <f t="shared" si="1309"/>
        <v>6781587.9740000004</v>
      </c>
      <c r="DQ53" s="76">
        <f t="shared" si="1310"/>
        <v>2365672.5000000005</v>
      </c>
      <c r="DR53" s="76">
        <f t="shared" si="1311"/>
        <v>8792423.7891758233</v>
      </c>
      <c r="DS53" s="76">
        <f t="shared" si="1312"/>
        <v>6290854.9795454545</v>
      </c>
      <c r="DT53" s="76">
        <f t="shared" si="316"/>
        <v>6288115.8438888891</v>
      </c>
      <c r="DU53" s="76">
        <f t="shared" si="69"/>
        <v>9380438.5053983498</v>
      </c>
      <c r="DV53" s="76">
        <f t="shared" si="1045"/>
        <v>9742523.3600549456</v>
      </c>
      <c r="DW53" s="76">
        <f t="shared" si="1046"/>
        <v>10778355.198145606</v>
      </c>
      <c r="DX53" s="76">
        <f t="shared" si="1047"/>
        <v>11173934.560989011</v>
      </c>
      <c r="DY53" s="76">
        <f t="shared" si="1048"/>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62">SUM(B359:B367)</f>
        <v>18506030</v>
      </c>
      <c r="Y54" s="70">
        <f t="shared" si="1862"/>
        <v>15742702</v>
      </c>
      <c r="Z54" s="70">
        <f t="shared" si="1862"/>
        <v>22336046</v>
      </c>
      <c r="AA54" s="70">
        <f t="shared" si="1862"/>
        <v>16546305</v>
      </c>
      <c r="AB54" s="70">
        <f t="shared" si="1862"/>
        <v>14660112</v>
      </c>
      <c r="AC54" s="70">
        <f t="shared" si="1862"/>
        <v>16779668</v>
      </c>
      <c r="AD54" s="70">
        <f t="shared" si="1862"/>
        <v>21010053</v>
      </c>
      <c r="AE54" s="70">
        <f t="shared" si="1862"/>
        <v>20709454</v>
      </c>
      <c r="AF54" s="70">
        <f t="shared" si="1862"/>
        <v>18677846</v>
      </c>
      <c r="AG54" s="70">
        <f t="shared" ref="AG54" si="1863">SUM(K359:K367)</f>
        <v>44701233</v>
      </c>
      <c r="AH54" s="70">
        <f t="shared" ref="AH54" si="1864">SUM(L359:L367)</f>
        <v>38697368</v>
      </c>
      <c r="AI54" s="70">
        <f t="shared" ref="AI54" si="1865">SUM(M359:M367)</f>
        <v>21255515</v>
      </c>
      <c r="AJ54" s="70">
        <f t="shared" ref="AJ54" si="1866">SUM(N359:N367)</f>
        <v>25615289</v>
      </c>
      <c r="AK54" s="70">
        <f t="shared" ref="AK54" si="1867">SUM(O359:O367)</f>
        <v>26778835</v>
      </c>
      <c r="AL54" s="70">
        <f t="shared" ref="AL54" si="1868">SUM(P359:P367)</f>
        <v>35617799</v>
      </c>
      <c r="AM54" s="70">
        <f t="shared" ref="AM54" si="1869">SUM(Q359:Q367)</f>
        <v>39301126</v>
      </c>
      <c r="AN54" s="70">
        <f t="shared" ref="AN54" si="1870">SUM(R359:R367)</f>
        <v>29202934</v>
      </c>
      <c r="AO54" s="70">
        <f t="shared" ref="AO54" si="1871">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0.33981946624803766</v>
      </c>
      <c r="BM54" s="86">
        <f t="shared" si="144"/>
        <v>0.3968118107995674</v>
      </c>
      <c r="BN54" s="74"/>
      <c r="BO54" s="92" t="s">
        <v>479</v>
      </c>
      <c r="BP54" s="129">
        <f t="shared" ref="BP54:BX54" si="1872">SUMPRODUCT(AT359:AT367,B359:B367)/SUM(B359:B367)</f>
        <v>0.16641820580463054</v>
      </c>
      <c r="BQ54" s="129">
        <f t="shared" si="1872"/>
        <v>0.32992837908850292</v>
      </c>
      <c r="BR54" s="129">
        <f t="shared" si="1872"/>
        <v>0.18697311914561782</v>
      </c>
      <c r="BS54" s="129">
        <f t="shared" si="1872"/>
        <v>0.33688200372785998</v>
      </c>
      <c r="BT54" s="129">
        <f t="shared" si="1872"/>
        <v>0.36332044461870416</v>
      </c>
      <c r="BU54" s="129">
        <f t="shared" si="1872"/>
        <v>0.19739429114307805</v>
      </c>
      <c r="BV54" s="129">
        <f t="shared" si="1872"/>
        <v>0.17666666666666667</v>
      </c>
      <c r="BW54" s="129">
        <f t="shared" si="1872"/>
        <v>0.48252653176338361</v>
      </c>
      <c r="BX54" s="129">
        <f t="shared" si="1872"/>
        <v>0.4455980257305901</v>
      </c>
      <c r="BY54" s="129">
        <f t="shared" ref="BY54" si="1873">SUMPRODUCT(BC359:BC367,K359:K367)/SUM(K359:K367)</f>
        <v>0.19651984923995275</v>
      </c>
      <c r="BZ54" s="129">
        <f t="shared" ref="BZ54" si="1874">SUMPRODUCT(BD359:BD367,L359:L367)/SUM(L359:L367)</f>
        <v>0.48544934129082007</v>
      </c>
      <c r="CA54" s="129">
        <f t="shared" ref="CA54" si="1875">SUMPRODUCT(BE359:BE367,M359:M367)/SUM(M359:M367)</f>
        <v>0.37376148453707192</v>
      </c>
      <c r="CB54" s="129">
        <f t="shared" ref="CB54" si="1876">SUMPRODUCT(BF359:BF367,N359:N367)/SUM(N359:N367)</f>
        <v>0.30172727718224651</v>
      </c>
      <c r="CC54" s="129">
        <f t="shared" ref="CC54" si="1877">SUMPRODUCT(BG359:BG367,O359:O367)/SUM(O359:O367)</f>
        <v>0.35594771556918003</v>
      </c>
      <c r="CD54" s="129">
        <f t="shared" ref="CD54" si="1878">SUMPRODUCT(BH359:BH367,P359:P367)/SUM(P359:P367)</f>
        <v>0.36735417864880071</v>
      </c>
      <c r="CE54" s="129">
        <f t="shared" ref="CE54" si="1879">SUMPRODUCT(BI359:BI367,Q359:Q367)/SUM(Q359:Q367)</f>
        <v>0.36361822451626175</v>
      </c>
      <c r="CF54" s="129">
        <f t="shared" ref="CF54" si="1880">SUMPRODUCT(BJ359:BJ367,R359:R367)/SUM(R359:R367)</f>
        <v>0.3870423270191275</v>
      </c>
      <c r="CG54" s="129">
        <f t="shared" ref="CG54" si="1881">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3666466.8392072213</v>
      </c>
      <c r="DE54" s="88">
        <f t="shared" si="122"/>
        <v>1946357.0115054243</v>
      </c>
      <c r="DF54" s="49"/>
      <c r="DG54" s="93" t="s">
        <v>479</v>
      </c>
      <c r="DH54" s="76">
        <f t="shared" ref="DH54:DS54" si="1882">BP54*X54</f>
        <v>3079740.3091666671</v>
      </c>
      <c r="DI54" s="76">
        <f t="shared" si="1882"/>
        <v>5193964.1533333333</v>
      </c>
      <c r="DJ54" s="76">
        <f t="shared" si="1882"/>
        <v>4176240.1900000004</v>
      </c>
      <c r="DK54" s="76">
        <f t="shared" si="1882"/>
        <v>5574152.3826923082</v>
      </c>
      <c r="DL54" s="76">
        <f t="shared" si="1882"/>
        <v>5326318.41</v>
      </c>
      <c r="DM54" s="76">
        <f t="shared" si="1882"/>
        <v>3312210.6704761903</v>
      </c>
      <c r="DN54" s="76">
        <f t="shared" si="1882"/>
        <v>3711776.03</v>
      </c>
      <c r="DO54" s="76">
        <f t="shared" si="1882"/>
        <v>9992861.0133333318</v>
      </c>
      <c r="DP54" s="76">
        <f t="shared" si="1882"/>
        <v>8322811.3024999993</v>
      </c>
      <c r="DQ54" s="76">
        <f t="shared" si="1882"/>
        <v>8784679.5700000003</v>
      </c>
      <c r="DR54" s="76">
        <f t="shared" si="1882"/>
        <v>18785611.80528846</v>
      </c>
      <c r="DS54" s="76">
        <f t="shared" si="1882"/>
        <v>7944492.841</v>
      </c>
      <c r="DT54" s="76">
        <f t="shared" si="316"/>
        <v>7728831.4042063504</v>
      </c>
      <c r="DU54" s="76">
        <f t="shared" si="69"/>
        <v>9531865.1438540034</v>
      </c>
      <c r="DV54" s="76">
        <f t="shared" si="1045"/>
        <v>13084347.296923075</v>
      </c>
      <c r="DW54" s="76">
        <f t="shared" si="1046"/>
        <v>14290605.657609891</v>
      </c>
      <c r="DX54" s="76">
        <f t="shared" si="1047"/>
        <v>11302771.531145997</v>
      </c>
      <c r="DY54" s="76">
        <f t="shared" si="1048"/>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0.33981946624803766</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204" t="s">
        <v>710</v>
      </c>
      <c r="BP56" s="204"/>
      <c r="BQ56" s="204"/>
      <c r="BR56" s="204"/>
      <c r="BS56" s="204"/>
      <c r="BT56" s="204"/>
      <c r="BU56" s="204"/>
      <c r="BV56" s="204"/>
      <c r="BW56" s="204"/>
      <c r="BX56" s="204"/>
      <c r="BY56" s="204"/>
      <c r="BZ56" s="204"/>
      <c r="CA56" s="204"/>
      <c r="CB56" s="204"/>
      <c r="CC56" s="204"/>
      <c r="CD56" s="204"/>
      <c r="CE56" s="204"/>
      <c r="CF56" s="204"/>
      <c r="CG56" s="204"/>
      <c r="CH56" s="204"/>
      <c r="CI56" s="204"/>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0.36412872841444266</v>
      </c>
      <c r="BM59" s="86">
        <f t="shared" si="144"/>
        <v>0.3832920446453798</v>
      </c>
      <c r="BN59" s="7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3469415.9754317109</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0.39648351648351654</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0.39648351648351654</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4071727.9138461542</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0.3976373626373626</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4017565.6760439556</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83">B67*AT67</f>
        <v>865214.44499999995</v>
      </c>
      <c r="CM67" s="76">
        <f t="shared" ref="CM67:CM130" si="1884">C67*AU67</f>
        <v>1126243.5799999998</v>
      </c>
      <c r="CN67" s="76">
        <f t="shared" ref="CN67:CN130" si="1885">D67*AV67</f>
        <v>932446.81166666665</v>
      </c>
      <c r="CO67" s="76">
        <f t="shared" ref="CO67:CO130" si="1886">E67*AW67</f>
        <v>1144385.4566666665</v>
      </c>
      <c r="CP67" s="76">
        <f t="shared" ref="CP67:CP130" si="1887">F67*AX67</f>
        <v>319398.61818181822</v>
      </c>
      <c r="CQ67" s="76">
        <f t="shared" ref="CQ67:CQ130" si="1888">G67*AY67</f>
        <v>720060.75000000012</v>
      </c>
      <c r="CR67" s="76">
        <f t="shared" ref="CR67:CR130" si="1889">H67*AZ67</f>
        <v>2606736.9033333338</v>
      </c>
      <c r="CS67" s="76">
        <f t="shared" ref="CS67:CS130" si="1890">I67*BA67</f>
        <v>1234643.3723076924</v>
      </c>
      <c r="CT67" s="76">
        <f t="shared" ref="CT67:CT130" si="1891">J67*BB67</f>
        <v>1078974.7319999998</v>
      </c>
      <c r="CU67" s="76">
        <f t="shared" ref="CU67:CU130" si="1892">K67*BC67</f>
        <v>1457209.3145299146</v>
      </c>
      <c r="CV67" s="76">
        <f t="shared" ref="CV67:CV130" si="1893">L67*BD67</f>
        <v>1487005.7424999999</v>
      </c>
      <c r="CW67" s="76">
        <f t="shared" ref="CW67:CW130" si="1894">M67*BE67</f>
        <v>633743.5974640745</v>
      </c>
      <c r="CX67" s="76">
        <f t="shared" ref="CX67:CX130" si="1895">N67*BF67</f>
        <v>782250.70000000007</v>
      </c>
      <c r="CY67" s="76">
        <f t="shared" ref="CY67:CY130" si="1896">O67*BG67</f>
        <v>866618.77500000002</v>
      </c>
      <c r="CZ67" s="76">
        <f t="shared" ref="CZ67:CZ130" si="1897">P67*BH67</f>
        <v>474566.24912087905</v>
      </c>
      <c r="DA67" s="76">
        <f t="shared" ref="DA67:DA130" si="1898">Q67*BI67</f>
        <v>0</v>
      </c>
      <c r="DB67" s="76">
        <f t="shared" ref="DB67:DB130" si="1899">R67*BJ67</f>
        <v>2857870.9805579036</v>
      </c>
      <c r="DC67" s="76">
        <f t="shared" ref="DC67:DD130" si="1900">S67*BK67</f>
        <v>4799752.1271428578</v>
      </c>
      <c r="DD67" s="76">
        <f t="shared" si="1900"/>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901">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0.41067307692307703</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83"/>
        <v>1194236.0099999998</v>
      </c>
      <c r="CM68" s="76">
        <f t="shared" si="1884"/>
        <v>729525.45399999991</v>
      </c>
      <c r="CN68" s="76">
        <f t="shared" si="1885"/>
        <v>613282.29666666663</v>
      </c>
      <c r="CO68" s="76">
        <f t="shared" si="1886"/>
        <v>77980.755000000005</v>
      </c>
      <c r="CP68" s="76">
        <f t="shared" si="1887"/>
        <v>1013907.7018181819</v>
      </c>
      <c r="CQ68" s="76">
        <f t="shared" si="1888"/>
        <v>610750.58916666673</v>
      </c>
      <c r="CR68" s="76">
        <f t="shared" si="1889"/>
        <v>2476407.89</v>
      </c>
      <c r="CS68" s="76">
        <f t="shared" si="1890"/>
        <v>1133194.2692307692</v>
      </c>
      <c r="CT68" s="76">
        <f t="shared" si="1891"/>
        <v>1294218.8429999999</v>
      </c>
      <c r="CU68" s="76">
        <f t="shared" si="1892"/>
        <v>1245365.5875213675</v>
      </c>
      <c r="CV68" s="76">
        <f t="shared" si="1893"/>
        <v>1190954.8499999999</v>
      </c>
      <c r="CW68" s="76">
        <f t="shared" si="1894"/>
        <v>602964.57142857148</v>
      </c>
      <c r="CX68" s="76">
        <f t="shared" si="1895"/>
        <v>972400.59000000008</v>
      </c>
      <c r="CY68" s="76">
        <f t="shared" si="1896"/>
        <v>5463161.8200000003</v>
      </c>
      <c r="CZ68" s="76">
        <f t="shared" si="1897"/>
        <v>25438.796978021979</v>
      </c>
      <c r="DA68" s="76">
        <f t="shared" si="1898"/>
        <v>1727221.1216071427</v>
      </c>
      <c r="DB68" s="76">
        <f t="shared" si="1899"/>
        <v>3347853.8393913782</v>
      </c>
      <c r="DC68" s="76">
        <f t="shared" si="1900"/>
        <v>3042041.116813187</v>
      </c>
      <c r="DD68" s="76">
        <f t="shared" si="1900"/>
        <v>4033846.1542307702</v>
      </c>
      <c r="DE68" s="88">
        <f t="shared" ref="DE68:DE131" si="1902">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901"/>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0.41067307692307703</v>
      </c>
      <c r="BM69" s="86">
        <f t="shared" ref="BM69:BM132" si="1903">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83"/>
        <v>1635937.7199999997</v>
      </c>
      <c r="CM69" s="76">
        <f t="shared" si="1884"/>
        <v>791543.13699999987</v>
      </c>
      <c r="CN69" s="76">
        <f t="shared" si="1885"/>
        <v>283603.64999999997</v>
      </c>
      <c r="CO69" s="76">
        <f t="shared" si="1886"/>
        <v>851161.58250000002</v>
      </c>
      <c r="CP69" s="76">
        <f t="shared" si="1887"/>
        <v>699788.5872727274</v>
      </c>
      <c r="CQ69" s="76">
        <f t="shared" si="1888"/>
        <v>989372.23000000021</v>
      </c>
      <c r="CR69" s="76">
        <f t="shared" si="1889"/>
        <v>1818001.3833333335</v>
      </c>
      <c r="CS69" s="76">
        <f t="shared" si="1890"/>
        <v>1903214.298076923</v>
      </c>
      <c r="CT69" s="76">
        <f t="shared" si="1891"/>
        <v>237272.03062499998</v>
      </c>
      <c r="CU69" s="76">
        <f t="shared" si="1892"/>
        <v>787450.61538461549</v>
      </c>
      <c r="CV69" s="76">
        <f t="shared" si="1893"/>
        <v>741817.24</v>
      </c>
      <c r="CW69" s="76">
        <f t="shared" si="1894"/>
        <v>822330.20307692327</v>
      </c>
      <c r="CX69" s="76">
        <f t="shared" si="1895"/>
        <v>906296.25000000023</v>
      </c>
      <c r="CY69" s="76">
        <f t="shared" si="1896"/>
        <v>239132.74000000005</v>
      </c>
      <c r="CZ69" s="76">
        <f t="shared" si="1897"/>
        <v>1753731.883923077</v>
      </c>
      <c r="DA69" s="76">
        <f t="shared" si="1898"/>
        <v>4191395.9789423076</v>
      </c>
      <c r="DB69" s="76">
        <f t="shared" si="1899"/>
        <v>3491741.0819315296</v>
      </c>
      <c r="DC69" s="76">
        <f t="shared" si="1900"/>
        <v>3808866.5785714285</v>
      </c>
      <c r="DD69" s="76">
        <f t="shared" si="1900"/>
        <v>0</v>
      </c>
      <c r="DE69" s="88">
        <f t="shared" si="1902"/>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901"/>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0.41551563820794601</v>
      </c>
      <c r="BM70" s="86">
        <f t="shared" si="1903"/>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83"/>
        <v>837959.59999999986</v>
      </c>
      <c r="CM70" s="76">
        <f t="shared" si="1884"/>
        <v>254530.8323076923</v>
      </c>
      <c r="CN70" s="76">
        <f t="shared" si="1885"/>
        <v>1365723.9749999999</v>
      </c>
      <c r="CO70" s="76">
        <f t="shared" si="1886"/>
        <v>987551.78250000009</v>
      </c>
      <c r="CP70" s="76">
        <f t="shared" si="1887"/>
        <v>604140.85636363656</v>
      </c>
      <c r="CQ70" s="76">
        <f t="shared" si="1888"/>
        <v>1530396.6166666667</v>
      </c>
      <c r="CR70" s="76">
        <f t="shared" si="1889"/>
        <v>1501710.98</v>
      </c>
      <c r="CS70" s="76">
        <f t="shared" si="1890"/>
        <v>105109.95961538462</v>
      </c>
      <c r="CT70" s="76">
        <f t="shared" si="1891"/>
        <v>1459811.026875</v>
      </c>
      <c r="CU70" s="76">
        <f t="shared" si="1892"/>
        <v>431604.18803418812</v>
      </c>
      <c r="CV70" s="76">
        <f t="shared" si="1893"/>
        <v>799231.49666666659</v>
      </c>
      <c r="CW70" s="76">
        <f t="shared" si="1894"/>
        <v>817136.06857142865</v>
      </c>
      <c r="CX70" s="76">
        <f t="shared" si="1895"/>
        <v>4757094.0000000009</v>
      </c>
      <c r="CY70" s="76">
        <f t="shared" si="1896"/>
        <v>1305935.4000000001</v>
      </c>
      <c r="CZ70" s="76">
        <f t="shared" si="1897"/>
        <v>2443666.481428572</v>
      </c>
      <c r="DA70" s="76">
        <f t="shared" si="1898"/>
        <v>4013092.7015777072</v>
      </c>
      <c r="DB70" s="76">
        <f t="shared" si="1899"/>
        <v>5059002.249598478</v>
      </c>
      <c r="DC70" s="76">
        <f t="shared" si="1900"/>
        <v>0</v>
      </c>
      <c r="DD70" s="76">
        <f t="shared" si="1900"/>
        <v>0</v>
      </c>
      <c r="DE70" s="88">
        <f t="shared" si="1902"/>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901"/>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0.41551563820794601</v>
      </c>
      <c r="BM71" s="86">
        <f t="shared" si="1903"/>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83"/>
        <v>1128871.1969999999</v>
      </c>
      <c r="CM71" s="76">
        <f t="shared" si="1884"/>
        <v>1482699.0923076924</v>
      </c>
      <c r="CN71" s="76">
        <f t="shared" si="1885"/>
        <v>883452.91999999993</v>
      </c>
      <c r="CO71" s="76">
        <f t="shared" si="1886"/>
        <v>552802.88750000007</v>
      </c>
      <c r="CP71" s="76">
        <f t="shared" si="1887"/>
        <v>777983.74000000022</v>
      </c>
      <c r="CQ71" s="76">
        <f t="shared" si="1888"/>
        <v>1160198.5833333335</v>
      </c>
      <c r="CR71" s="76">
        <f t="shared" si="1889"/>
        <v>415019.76666666666</v>
      </c>
      <c r="CS71" s="76">
        <f t="shared" si="1890"/>
        <v>2636919.9803846152</v>
      </c>
      <c r="CT71" s="76">
        <f t="shared" si="1891"/>
        <v>935124.94333333324</v>
      </c>
      <c r="CU71" s="76">
        <f t="shared" si="1892"/>
        <v>1190125.0400000003</v>
      </c>
      <c r="CV71" s="76">
        <f t="shared" si="1893"/>
        <v>1120463.46</v>
      </c>
      <c r="CW71" s="76">
        <f t="shared" si="1894"/>
        <v>4674802.7094674548</v>
      </c>
      <c r="CX71" s="76">
        <f t="shared" si="1895"/>
        <v>26447.134999999998</v>
      </c>
      <c r="CY71" s="76">
        <f t="shared" si="1896"/>
        <v>856838.0893750001</v>
      </c>
      <c r="CZ71" s="76">
        <f t="shared" si="1897"/>
        <v>2081825.0555555557</v>
      </c>
      <c r="DA71" s="76">
        <f t="shared" si="1898"/>
        <v>1711161.2153571423</v>
      </c>
      <c r="DB71" s="76">
        <f t="shared" si="1899"/>
        <v>2248168.1983516482</v>
      </c>
      <c r="DC71" s="76">
        <f t="shared" si="1900"/>
        <v>0</v>
      </c>
      <c r="DD71" s="76">
        <f t="shared" si="1900"/>
        <v>1966146.8692476759</v>
      </c>
      <c r="DE71" s="88">
        <f t="shared" si="1902"/>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901"/>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903"/>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83"/>
        <v>383929.91999999993</v>
      </c>
      <c r="CM72" s="76">
        <f t="shared" si="1884"/>
        <v>1195083.8514999999</v>
      </c>
      <c r="CN72" s="76">
        <f t="shared" si="1885"/>
        <v>962063.71199999994</v>
      </c>
      <c r="CO72" s="76">
        <f t="shared" si="1886"/>
        <v>811325.72</v>
      </c>
      <c r="CP72" s="76">
        <f t="shared" si="1887"/>
        <v>1109651.6472727275</v>
      </c>
      <c r="CQ72" s="76">
        <f t="shared" si="1888"/>
        <v>379366.43555555562</v>
      </c>
      <c r="CR72" s="76">
        <f t="shared" si="1889"/>
        <v>3374980.54</v>
      </c>
      <c r="CS72" s="76">
        <f t="shared" si="1890"/>
        <v>1875249.1657692308</v>
      </c>
      <c r="CT72" s="76">
        <f t="shared" si="1891"/>
        <v>1342129.855</v>
      </c>
      <c r="CU72" s="76">
        <f t="shared" si="1892"/>
        <v>1112038.2080000001</v>
      </c>
      <c r="CV72" s="76">
        <f t="shared" si="1893"/>
        <v>6443188.3107692301</v>
      </c>
      <c r="CW72" s="76">
        <f t="shared" si="1894"/>
        <v>68616.773076923069</v>
      </c>
      <c r="CX72" s="76">
        <f t="shared" si="1895"/>
        <v>578895.94499999995</v>
      </c>
      <c r="CY72" s="76">
        <f t="shared" si="1896"/>
        <v>1103562.815625</v>
      </c>
      <c r="CZ72" s="76">
        <f t="shared" si="1897"/>
        <v>1083002.5641758242</v>
      </c>
      <c r="DA72" s="76">
        <f t="shared" si="1898"/>
        <v>3672785.162142856</v>
      </c>
      <c r="DB72" s="76">
        <f t="shared" si="1899"/>
        <v>124055.06403212171</v>
      </c>
      <c r="DC72" s="76">
        <f t="shared" si="1900"/>
        <v>2375513.9464285714</v>
      </c>
      <c r="DD72" s="76">
        <f t="shared" si="1900"/>
        <v>4548931.2586305998</v>
      </c>
      <c r="DE72" s="88">
        <f t="shared" si="1902"/>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901"/>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903"/>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83"/>
        <v>2189427.9</v>
      </c>
      <c r="CM73" s="76">
        <f t="shared" si="1884"/>
        <v>987073.23799999978</v>
      </c>
      <c r="CN73" s="76">
        <f t="shared" si="1885"/>
        <v>1352137.1914285715</v>
      </c>
      <c r="CO73" s="76">
        <f t="shared" si="1886"/>
        <v>1056449.3699999999</v>
      </c>
      <c r="CP73" s="76">
        <f t="shared" si="1887"/>
        <v>606112.11818181828</v>
      </c>
      <c r="CQ73" s="76">
        <f t="shared" si="1888"/>
        <v>1532974.0800000003</v>
      </c>
      <c r="CR73" s="76">
        <f t="shared" si="1889"/>
        <v>2112009.9499999997</v>
      </c>
      <c r="CS73" s="76">
        <f t="shared" si="1890"/>
        <v>1537853.1341923079</v>
      </c>
      <c r="CT73" s="76">
        <f t="shared" si="1891"/>
        <v>1035804.5100000001</v>
      </c>
      <c r="CU73" s="76">
        <f t="shared" si="1892"/>
        <v>2846700.5920000002</v>
      </c>
      <c r="CV73" s="76">
        <f t="shared" si="1893"/>
        <v>146406.55600000001</v>
      </c>
      <c r="CW73" s="76">
        <f t="shared" si="1894"/>
        <v>1060195.535756551</v>
      </c>
      <c r="CX73" s="76">
        <f t="shared" si="1895"/>
        <v>1254566.1712499999</v>
      </c>
      <c r="CY73" s="76">
        <f t="shared" si="1896"/>
        <v>1195964.7806249999</v>
      </c>
      <c r="CZ73" s="76">
        <f t="shared" si="1897"/>
        <v>4428802.5825732602</v>
      </c>
      <c r="DA73" s="76">
        <f t="shared" si="1898"/>
        <v>739491.9915384613</v>
      </c>
      <c r="DB73" s="76">
        <f t="shared" si="1899"/>
        <v>0</v>
      </c>
      <c r="DC73" s="76">
        <f t="shared" si="1900"/>
        <v>5412482.7428571424</v>
      </c>
      <c r="DD73" s="76">
        <f t="shared" si="1900"/>
        <v>4461354.9427895183</v>
      </c>
      <c r="DE73" s="88">
        <f t="shared" si="1902"/>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901"/>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0.41101437024513948</v>
      </c>
      <c r="BM74" s="86">
        <f t="shared" si="1903"/>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83"/>
        <v>1060084.125</v>
      </c>
      <c r="CM74" s="76">
        <f t="shared" si="1884"/>
        <v>1316846.8749999998</v>
      </c>
      <c r="CN74" s="76">
        <f t="shared" si="1885"/>
        <v>1397920.7357142859</v>
      </c>
      <c r="CO74" s="76">
        <f t="shared" si="1886"/>
        <v>741765.91</v>
      </c>
      <c r="CP74" s="76">
        <f t="shared" si="1887"/>
        <v>265550.33090909099</v>
      </c>
      <c r="CQ74" s="76">
        <f t="shared" si="1888"/>
        <v>1314937.8488888892</v>
      </c>
      <c r="CR74" s="76">
        <f t="shared" si="1889"/>
        <v>1761704.5644444446</v>
      </c>
      <c r="CS74" s="76">
        <f t="shared" si="1890"/>
        <v>1889999.7895104897</v>
      </c>
      <c r="CT74" s="76">
        <f t="shared" si="1891"/>
        <v>1672492.0599999998</v>
      </c>
      <c r="CU74" s="76">
        <f t="shared" si="1892"/>
        <v>330763.65714285721</v>
      </c>
      <c r="CV74" s="76">
        <f t="shared" si="1893"/>
        <v>1496839.5920000002</v>
      </c>
      <c r="CW74" s="76">
        <f t="shared" si="1894"/>
        <v>911773.29459847847</v>
      </c>
      <c r="CX74" s="76">
        <f t="shared" si="1895"/>
        <v>1046247.06375</v>
      </c>
      <c r="CY74" s="76">
        <f t="shared" si="1896"/>
        <v>1236847.6012499998</v>
      </c>
      <c r="CZ74" s="76">
        <f t="shared" si="1897"/>
        <v>310126.9082692308</v>
      </c>
      <c r="DA74" s="76">
        <f t="shared" si="1898"/>
        <v>0</v>
      </c>
      <c r="DB74" s="76">
        <f t="shared" si="1899"/>
        <v>1598566.148427726</v>
      </c>
      <c r="DC74" s="76">
        <f t="shared" si="1900"/>
        <v>4967914.4228571421</v>
      </c>
      <c r="DD74" s="76">
        <f t="shared" si="1900"/>
        <v>1665934.1318512256</v>
      </c>
      <c r="DE74" s="88">
        <f t="shared" si="1902"/>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901"/>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0.41062975486052411</v>
      </c>
      <c r="BM75" s="86">
        <f t="shared" si="1903"/>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83"/>
        <v>935247.95090909093</v>
      </c>
      <c r="CM75" s="76">
        <f t="shared" si="1884"/>
        <v>1176757.5681818181</v>
      </c>
      <c r="CN75" s="76">
        <f t="shared" si="1885"/>
        <v>1545942.7285714287</v>
      </c>
      <c r="CO75" s="76">
        <f t="shared" si="1886"/>
        <v>278186.96142857143</v>
      </c>
      <c r="CP75" s="76">
        <f t="shared" si="1887"/>
        <v>1346026.3518181823</v>
      </c>
      <c r="CQ75" s="76">
        <f t="shared" si="1888"/>
        <v>1062633.817777778</v>
      </c>
      <c r="CR75" s="76">
        <f t="shared" si="1889"/>
        <v>1738443.1022222224</v>
      </c>
      <c r="CS75" s="76">
        <f t="shared" si="1890"/>
        <v>1668638.5159615385</v>
      </c>
      <c r="CT75" s="76">
        <f t="shared" si="1891"/>
        <v>1380762.7899999998</v>
      </c>
      <c r="CU75" s="76">
        <f t="shared" si="1892"/>
        <v>2536485.4857142861</v>
      </c>
      <c r="CV75" s="76">
        <f t="shared" si="1893"/>
        <v>1063949.9853333333</v>
      </c>
      <c r="CW75" s="76">
        <f t="shared" si="1894"/>
        <v>924990.31189349107</v>
      </c>
      <c r="CX75" s="76">
        <f t="shared" si="1895"/>
        <v>996332.39999999991</v>
      </c>
      <c r="CY75" s="76">
        <f t="shared" si="1896"/>
        <v>9407243.3793749996</v>
      </c>
      <c r="CZ75" s="76">
        <f t="shared" si="1897"/>
        <v>47876.406648351651</v>
      </c>
      <c r="DA75" s="76">
        <f t="shared" si="1898"/>
        <v>2212029.5027001565</v>
      </c>
      <c r="DB75" s="76">
        <f t="shared" si="1899"/>
        <v>3851931.696817413</v>
      </c>
      <c r="DC75" s="76">
        <f t="shared" si="1900"/>
        <v>2719731.3428571429</v>
      </c>
      <c r="DD75" s="76">
        <f t="shared" si="1900"/>
        <v>3836379.5237320373</v>
      </c>
      <c r="DE75" s="88">
        <f t="shared" si="1902"/>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901"/>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0.41062975486052411</v>
      </c>
      <c r="BM76" s="86">
        <f t="shared" si="1903"/>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83"/>
        <v>1266780.9000000001</v>
      </c>
      <c r="CM76" s="76">
        <f t="shared" si="1884"/>
        <v>1129988.5036363634</v>
      </c>
      <c r="CN76" s="76">
        <f t="shared" si="1885"/>
        <v>285144.42600000004</v>
      </c>
      <c r="CO76" s="76">
        <f t="shared" si="1886"/>
        <v>937935.50999999989</v>
      </c>
      <c r="CP76" s="76">
        <f t="shared" si="1887"/>
        <v>905097.50000000023</v>
      </c>
      <c r="CQ76" s="76">
        <f t="shared" si="1888"/>
        <v>1069761.6355555556</v>
      </c>
      <c r="CR76" s="76">
        <f t="shared" si="1889"/>
        <v>1633813.7399999998</v>
      </c>
      <c r="CS76" s="76">
        <f t="shared" si="1890"/>
        <v>2118583.0251201927</v>
      </c>
      <c r="CT76" s="76">
        <f t="shared" si="1891"/>
        <v>93511.660000000018</v>
      </c>
      <c r="CU76" s="76">
        <f t="shared" si="1892"/>
        <v>445292.66571428574</v>
      </c>
      <c r="CV76" s="76">
        <f t="shared" si="1893"/>
        <v>1216100.9200000002</v>
      </c>
      <c r="CW76" s="76">
        <f t="shared" si="1894"/>
        <v>1395766.1390532544</v>
      </c>
      <c r="CX76" s="76">
        <f t="shared" si="1895"/>
        <v>884178.61874999991</v>
      </c>
      <c r="CY76" s="76">
        <f t="shared" si="1896"/>
        <v>205663.62000000002</v>
      </c>
      <c r="CZ76" s="76">
        <f t="shared" si="1897"/>
        <v>1323823.2654395606</v>
      </c>
      <c r="DA76" s="76">
        <f t="shared" si="1898"/>
        <v>4711434.2840659348</v>
      </c>
      <c r="DB76" s="76">
        <f t="shared" si="1899"/>
        <v>5290688.8152564103</v>
      </c>
      <c r="DC76" s="76">
        <f t="shared" si="1900"/>
        <v>1631430.2892857143</v>
      </c>
      <c r="DD76" s="76">
        <f t="shared" si="1900"/>
        <v>0</v>
      </c>
      <c r="DE76" s="88">
        <f t="shared" si="1902"/>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901"/>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0.41007607776838551</v>
      </c>
      <c r="BM77" s="86">
        <f t="shared" si="1903"/>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83"/>
        <v>1828508.6113636361</v>
      </c>
      <c r="CM77" s="76">
        <f t="shared" si="1884"/>
        <v>427735.98636363627</v>
      </c>
      <c r="CN77" s="76">
        <f t="shared" si="1885"/>
        <v>1262603.8740000001</v>
      </c>
      <c r="CO77" s="76">
        <f t="shared" si="1886"/>
        <v>1177084.26</v>
      </c>
      <c r="CP77" s="76">
        <f t="shared" si="1887"/>
        <v>1427110.8918181818</v>
      </c>
      <c r="CQ77" s="76">
        <f t="shared" si="1888"/>
        <v>1297460.4177777779</v>
      </c>
      <c r="CR77" s="76">
        <f t="shared" si="1889"/>
        <v>1519813.3455555555</v>
      </c>
      <c r="CS77" s="76">
        <f t="shared" si="1890"/>
        <v>400425.57043269236</v>
      </c>
      <c r="CT77" s="76">
        <f t="shared" si="1891"/>
        <v>1757063.0200000003</v>
      </c>
      <c r="CU77" s="76">
        <f t="shared" si="1892"/>
        <v>1122141.8285714288</v>
      </c>
      <c r="CV77" s="76">
        <f t="shared" si="1893"/>
        <v>1054947.9133333336</v>
      </c>
      <c r="CW77" s="76">
        <f t="shared" si="1894"/>
        <v>1599050.1060714284</v>
      </c>
      <c r="CX77" s="76">
        <f t="shared" si="1895"/>
        <v>4433104.8562500002</v>
      </c>
      <c r="CY77" s="76">
        <f t="shared" si="1896"/>
        <v>1560749.8575000002</v>
      </c>
      <c r="CZ77" s="76">
        <f t="shared" si="1897"/>
        <v>3743785.3635897436</v>
      </c>
      <c r="DA77" s="76">
        <f t="shared" si="1898"/>
        <v>3874859.5159340664</v>
      </c>
      <c r="DB77" s="76">
        <f t="shared" si="1899"/>
        <v>3086585.6676246822</v>
      </c>
      <c r="DC77" s="76">
        <f t="shared" si="1900"/>
        <v>0</v>
      </c>
      <c r="DD77" s="76">
        <f t="shared" si="1900"/>
        <v>0</v>
      </c>
      <c r="DE77" s="88">
        <f t="shared" si="1902"/>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901"/>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0.41007607776838551</v>
      </c>
      <c r="BM78" s="86">
        <f t="shared" si="1903"/>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83"/>
        <v>1376918.2636363634</v>
      </c>
      <c r="CM78" s="76">
        <f t="shared" si="1884"/>
        <v>1348988.136363636</v>
      </c>
      <c r="CN78" s="76">
        <f t="shared" si="1885"/>
        <v>1508933.034</v>
      </c>
      <c r="CO78" s="76">
        <f t="shared" si="1886"/>
        <v>1043029.7200000001</v>
      </c>
      <c r="CP78" s="76">
        <f t="shared" si="1887"/>
        <v>1015345.5225641024</v>
      </c>
      <c r="CQ78" s="76">
        <f t="shared" si="1888"/>
        <v>1835633.0666666667</v>
      </c>
      <c r="CR78" s="76">
        <f t="shared" si="1889"/>
        <v>248318.27583333332</v>
      </c>
      <c r="CS78" s="76">
        <f t="shared" si="1890"/>
        <v>1627397.8788461541</v>
      </c>
      <c r="CT78" s="76">
        <f t="shared" si="1891"/>
        <v>2068474.3000000003</v>
      </c>
      <c r="CU78" s="76">
        <f t="shared" si="1892"/>
        <v>888731.20000000007</v>
      </c>
      <c r="CV78" s="76">
        <f t="shared" si="1893"/>
        <v>1077549.5450000002</v>
      </c>
      <c r="CW78" s="76">
        <f t="shared" si="1894"/>
        <v>6820789.9464285709</v>
      </c>
      <c r="CX78" s="76">
        <f t="shared" si="1895"/>
        <v>17910.497500000001</v>
      </c>
      <c r="CY78" s="76">
        <f t="shared" si="1896"/>
        <v>2432106.2925</v>
      </c>
      <c r="CZ78" s="76">
        <f t="shared" si="1897"/>
        <v>2247701.3756043958</v>
      </c>
      <c r="DA78" s="76">
        <f t="shared" si="1898"/>
        <v>3931115.3586813188</v>
      </c>
      <c r="DB78" s="76">
        <f t="shared" si="1899"/>
        <v>4310413.3791208779</v>
      </c>
      <c r="DC78" s="76">
        <f t="shared" si="1900"/>
        <v>0</v>
      </c>
      <c r="DD78" s="76">
        <f t="shared" si="1900"/>
        <v>3260437.3899577348</v>
      </c>
      <c r="DE78" s="88">
        <f t="shared" si="1902"/>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901"/>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0.41122992392223162</v>
      </c>
      <c r="BM79" s="86">
        <f t="shared" si="1903"/>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83"/>
        <v>557181.95363636361</v>
      </c>
      <c r="CM79" s="76">
        <f t="shared" si="1884"/>
        <v>1236436.9874999998</v>
      </c>
      <c r="CN79" s="76">
        <f t="shared" si="1885"/>
        <v>1138713.6499999999</v>
      </c>
      <c r="CO79" s="76">
        <f t="shared" si="1886"/>
        <v>1153632.02</v>
      </c>
      <c r="CP79" s="76">
        <f t="shared" si="1887"/>
        <v>1329095.6800000002</v>
      </c>
      <c r="CQ79" s="76">
        <f t="shared" si="1888"/>
        <v>354617.43818181817</v>
      </c>
      <c r="CR79" s="76">
        <f t="shared" si="1889"/>
        <v>2052185.6766666665</v>
      </c>
      <c r="CS79" s="76">
        <f t="shared" si="1890"/>
        <v>2112554.0637019239</v>
      </c>
      <c r="CT79" s="76">
        <f t="shared" si="1891"/>
        <v>946440.53666666674</v>
      </c>
      <c r="CU79" s="76">
        <f t="shared" si="1892"/>
        <v>1289776</v>
      </c>
      <c r="CV79" s="76">
        <f t="shared" si="1893"/>
        <v>4567103.7716666674</v>
      </c>
      <c r="CW79" s="76">
        <f t="shared" si="1894"/>
        <v>282902.94310439558</v>
      </c>
      <c r="CX79" s="76">
        <f t="shared" si="1895"/>
        <v>1275798.7012499999</v>
      </c>
      <c r="CY79" s="76">
        <f t="shared" si="1896"/>
        <v>2068503.415</v>
      </c>
      <c r="CZ79" s="76">
        <f t="shared" si="1897"/>
        <v>1481079.2645054944</v>
      </c>
      <c r="DA79" s="76">
        <f t="shared" si="1898"/>
        <v>2056225.4866483519</v>
      </c>
      <c r="DB79" s="76">
        <f t="shared" si="1899"/>
        <v>48141.973288250199</v>
      </c>
      <c r="DC79" s="76">
        <f t="shared" si="1900"/>
        <v>2707672.7535714288</v>
      </c>
      <c r="DD79" s="76">
        <f t="shared" si="1900"/>
        <v>5039001.760481826</v>
      </c>
      <c r="DE79" s="88">
        <f t="shared" si="1902"/>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901"/>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0.41205832628909556</v>
      </c>
      <c r="BM80" s="86">
        <f t="shared" si="1903"/>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83"/>
        <v>1478542.9627272727</v>
      </c>
      <c r="CM80" s="76">
        <f t="shared" si="1884"/>
        <v>1390612.1124999998</v>
      </c>
      <c r="CN80" s="76">
        <f t="shared" si="1885"/>
        <v>1478932.656</v>
      </c>
      <c r="CO80" s="76">
        <f t="shared" si="1886"/>
        <v>2327317.3149999999</v>
      </c>
      <c r="CP80" s="76">
        <f t="shared" si="1887"/>
        <v>718098.68307692325</v>
      </c>
      <c r="CQ80" s="76">
        <f t="shared" si="1888"/>
        <v>1567002.3490909091</v>
      </c>
      <c r="CR80" s="76">
        <f t="shared" si="1889"/>
        <v>2140565.1583333332</v>
      </c>
      <c r="CS80" s="76">
        <f t="shared" si="1890"/>
        <v>1976225.0868750007</v>
      </c>
      <c r="CT80" s="76">
        <f t="shared" si="1891"/>
        <v>1202186.6422222222</v>
      </c>
      <c r="CU80" s="76">
        <f t="shared" si="1892"/>
        <v>3461237.6</v>
      </c>
      <c r="CV80" s="76">
        <f t="shared" si="1893"/>
        <v>662094.91499999992</v>
      </c>
      <c r="CW80" s="76">
        <f t="shared" si="1894"/>
        <v>1246491.6514285714</v>
      </c>
      <c r="CX80" s="76">
        <f t="shared" si="1895"/>
        <v>1448803.33125</v>
      </c>
      <c r="CY80" s="76">
        <f t="shared" si="1896"/>
        <v>2006462.608125</v>
      </c>
      <c r="CZ80" s="76">
        <f t="shared" si="1897"/>
        <v>903026.43967032968</v>
      </c>
      <c r="DA80" s="76">
        <f t="shared" si="1898"/>
        <v>481762.30766272196</v>
      </c>
      <c r="DB80" s="76">
        <f t="shared" si="1899"/>
        <v>0</v>
      </c>
      <c r="DC80" s="76">
        <f t="shared" si="1900"/>
        <v>5151304.7178571429</v>
      </c>
      <c r="DD80" s="76">
        <f t="shared" si="1900"/>
        <v>8322224.9914961969</v>
      </c>
      <c r="DE80" s="88">
        <f t="shared" si="1902"/>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901"/>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0.40530969030969027</v>
      </c>
      <c r="BM81" s="86">
        <f t="shared" si="1903"/>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83"/>
        <v>1668625.7977272728</v>
      </c>
      <c r="CM81" s="76">
        <f t="shared" si="1884"/>
        <v>2100224.3803846156</v>
      </c>
      <c r="CN81" s="76">
        <f t="shared" si="1885"/>
        <v>1335682.58</v>
      </c>
      <c r="CO81" s="76">
        <f t="shared" si="1886"/>
        <v>2585170.4400000004</v>
      </c>
      <c r="CP81" s="76">
        <f t="shared" si="1887"/>
        <v>446750.71840236679</v>
      </c>
      <c r="CQ81" s="76">
        <f t="shared" si="1888"/>
        <v>1461119.1109090908</v>
      </c>
      <c r="CR81" s="76">
        <f t="shared" si="1889"/>
        <v>1440951.7941666667</v>
      </c>
      <c r="CS81" s="76">
        <f t="shared" si="1890"/>
        <v>2071035.0458653853</v>
      </c>
      <c r="CT81" s="76">
        <f t="shared" si="1891"/>
        <v>1346291.84</v>
      </c>
      <c r="CU81" s="76">
        <f t="shared" si="1892"/>
        <v>568522.5</v>
      </c>
      <c r="CV81" s="76">
        <f t="shared" si="1893"/>
        <v>1152502.2037499999</v>
      </c>
      <c r="CW81" s="76">
        <f t="shared" si="1894"/>
        <v>2329263.0169413923</v>
      </c>
      <c r="CX81" s="76">
        <f t="shared" si="1895"/>
        <v>965820.71250000014</v>
      </c>
      <c r="CY81" s="76">
        <f t="shared" si="1896"/>
        <v>2009052.0756250001</v>
      </c>
      <c r="CZ81" s="76">
        <f t="shared" si="1897"/>
        <v>2729980.5310989008</v>
      </c>
      <c r="DA81" s="76">
        <f t="shared" si="1898"/>
        <v>0</v>
      </c>
      <c r="DB81" s="76">
        <f t="shared" si="1899"/>
        <v>1555165.8724936603</v>
      </c>
      <c r="DC81" s="76">
        <f t="shared" si="1900"/>
        <v>7359102.4607142862</v>
      </c>
      <c r="DD81" s="76">
        <f t="shared" si="1900"/>
        <v>4267693.7929670326</v>
      </c>
      <c r="DE81" s="88">
        <f t="shared" si="1902"/>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901"/>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0.4076523476523477</v>
      </c>
      <c r="BM82" s="86">
        <f t="shared" si="1903"/>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83"/>
        <v>1122694.0172727273</v>
      </c>
      <c r="CM82" s="76">
        <f t="shared" si="1884"/>
        <v>391315.45615384617</v>
      </c>
      <c r="CN82" s="76">
        <f t="shared" si="1885"/>
        <v>1192119.33</v>
      </c>
      <c r="CO82" s="76">
        <f t="shared" si="1886"/>
        <v>867369.13500000001</v>
      </c>
      <c r="CP82" s="76">
        <f t="shared" si="1887"/>
        <v>1256957.6183431952</v>
      </c>
      <c r="CQ82" s="76">
        <f t="shared" si="1888"/>
        <v>1288258.3490909091</v>
      </c>
      <c r="CR82" s="76">
        <f t="shared" si="1889"/>
        <v>1614206.1883333335</v>
      </c>
      <c r="CS82" s="76">
        <f t="shared" si="1890"/>
        <v>2082353.8970192315</v>
      </c>
      <c r="CT82" s="76">
        <f t="shared" si="1891"/>
        <v>3299507.52</v>
      </c>
      <c r="CU82" s="76">
        <f t="shared" si="1892"/>
        <v>2145359.58</v>
      </c>
      <c r="CV82" s="76">
        <f t="shared" si="1893"/>
        <v>2054148.3199999998</v>
      </c>
      <c r="CW82" s="76">
        <f t="shared" si="1894"/>
        <v>1957500.1036813185</v>
      </c>
      <c r="CX82" s="76">
        <f t="shared" si="1895"/>
        <v>1177132.1175000002</v>
      </c>
      <c r="CY82" s="76">
        <f t="shared" si="1896"/>
        <v>8928368.2650000006</v>
      </c>
      <c r="CZ82" s="76">
        <f t="shared" si="1897"/>
        <v>124065.65554445553</v>
      </c>
      <c r="DA82" s="76">
        <f t="shared" si="1898"/>
        <v>1515209.2956730772</v>
      </c>
      <c r="DB82" s="76">
        <f t="shared" si="1899"/>
        <v>5718628.1096703289</v>
      </c>
      <c r="DC82" s="76">
        <f t="shared" si="1900"/>
        <v>5007789.0392857147</v>
      </c>
      <c r="DD82" s="76">
        <f t="shared" si="1900"/>
        <v>5109651.0890109893</v>
      </c>
      <c r="DE82" s="88">
        <f t="shared" si="1902"/>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901"/>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0.4076523476523477</v>
      </c>
      <c r="BM83" s="86">
        <f t="shared" si="1903"/>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83"/>
        <v>1245303.6495454544</v>
      </c>
      <c r="CM83" s="76">
        <f t="shared" si="1884"/>
        <v>1157204.2165384616</v>
      </c>
      <c r="CN83" s="76">
        <f t="shared" si="1885"/>
        <v>598468.29600000009</v>
      </c>
      <c r="CO83" s="76">
        <f t="shared" si="1886"/>
        <v>3018390.9400000004</v>
      </c>
      <c r="CP83" s="76">
        <f t="shared" si="1887"/>
        <v>1676091.7532544376</v>
      </c>
      <c r="CQ83" s="76">
        <f t="shared" si="1888"/>
        <v>1931330.5083333335</v>
      </c>
      <c r="CR83" s="76">
        <f t="shared" si="1889"/>
        <v>1768837.4266666668</v>
      </c>
      <c r="CS83" s="76">
        <f t="shared" si="1890"/>
        <v>1934324.6319230776</v>
      </c>
      <c r="CT83" s="76">
        <f t="shared" si="1891"/>
        <v>619521.15214285708</v>
      </c>
      <c r="CU83" s="76">
        <f t="shared" si="1892"/>
        <v>2661063.7500000005</v>
      </c>
      <c r="CV83" s="76">
        <f t="shared" si="1893"/>
        <v>1549866.5279999999</v>
      </c>
      <c r="CW83" s="76">
        <f t="shared" si="1894"/>
        <v>2051457.2742857144</v>
      </c>
      <c r="CX83" s="76">
        <f t="shared" si="1895"/>
        <v>1079273.0625000002</v>
      </c>
      <c r="CY83" s="76">
        <f t="shared" si="1896"/>
        <v>454735.24249999999</v>
      </c>
      <c r="CZ83" s="76">
        <f t="shared" si="1897"/>
        <v>1574422.0595004992</v>
      </c>
      <c r="DA83" s="76">
        <f t="shared" si="1898"/>
        <v>6364267.3043406606</v>
      </c>
      <c r="DB83" s="76">
        <f t="shared" si="1899"/>
        <v>7989941.6234404063</v>
      </c>
      <c r="DC83" s="76">
        <f t="shared" si="1900"/>
        <v>2174142.317857143</v>
      </c>
      <c r="DD83" s="76">
        <f t="shared" si="1900"/>
        <v>147167.38933066934</v>
      </c>
      <c r="DE83" s="88">
        <f t="shared" si="1902"/>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901"/>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903"/>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83"/>
        <v>1462109.5145454544</v>
      </c>
      <c r="CM84" s="76">
        <f t="shared" si="1884"/>
        <v>314690.36681818182</v>
      </c>
      <c r="CN84" s="76">
        <f t="shared" si="1885"/>
        <v>1583922.3720000002</v>
      </c>
      <c r="CO84" s="76">
        <f t="shared" si="1886"/>
        <v>1675144.7000000002</v>
      </c>
      <c r="CP84" s="76">
        <f t="shared" si="1887"/>
        <v>1488155.5491715975</v>
      </c>
      <c r="CQ84" s="76">
        <f t="shared" si="1888"/>
        <v>1609010.6825000001</v>
      </c>
      <c r="CR84" s="76">
        <f t="shared" si="1889"/>
        <v>1295479.385</v>
      </c>
      <c r="CS84" s="76">
        <f t="shared" si="1890"/>
        <v>260757.01538461537</v>
      </c>
      <c r="CT84" s="76">
        <f t="shared" si="1891"/>
        <v>3114927.4371428569</v>
      </c>
      <c r="CU84" s="76">
        <f t="shared" si="1892"/>
        <v>2476805.7577777784</v>
      </c>
      <c r="CV84" s="76">
        <f t="shared" si="1893"/>
        <v>1809459.8260000001</v>
      </c>
      <c r="CW84" s="76">
        <f t="shared" si="1894"/>
        <v>2175417.5551948054</v>
      </c>
      <c r="CX84" s="76">
        <f t="shared" si="1895"/>
        <v>4132588.0350000006</v>
      </c>
      <c r="CY84" s="76">
        <f t="shared" si="1896"/>
        <v>2885608.2324999999</v>
      </c>
      <c r="CZ84" s="76">
        <f t="shared" si="1897"/>
        <v>3372347.7433366636</v>
      </c>
      <c r="DA84" s="76">
        <f t="shared" si="1898"/>
        <v>5628608.9865384623</v>
      </c>
      <c r="DB84" s="76">
        <f t="shared" si="1899"/>
        <v>3583054.0539194136</v>
      </c>
      <c r="DC84" s="76">
        <f t="shared" si="1900"/>
        <v>0</v>
      </c>
      <c r="DD84" s="76">
        <f t="shared" si="1900"/>
        <v>90954.871794871797</v>
      </c>
      <c r="DE84" s="88">
        <f t="shared" si="1902"/>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901"/>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903"/>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83"/>
        <v>1239062.0172727271</v>
      </c>
      <c r="CM85" s="76">
        <f t="shared" si="1884"/>
        <v>1601480.5913636363</v>
      </c>
      <c r="CN85" s="76">
        <f t="shared" si="1885"/>
        <v>594935.4</v>
      </c>
      <c r="CO85" s="76">
        <f t="shared" si="1886"/>
        <v>1743633.7600000002</v>
      </c>
      <c r="CP85" s="76">
        <f t="shared" si="1887"/>
        <v>1298987.0251479289</v>
      </c>
      <c r="CQ85" s="76">
        <f t="shared" si="1888"/>
        <v>2104831.4841666669</v>
      </c>
      <c r="CR85" s="76">
        <f t="shared" si="1889"/>
        <v>148126.04999999999</v>
      </c>
      <c r="CS85" s="76">
        <f t="shared" si="1890"/>
        <v>1930936.3384615383</v>
      </c>
      <c r="CT85" s="76">
        <f t="shared" si="1891"/>
        <v>3003532.875</v>
      </c>
      <c r="CU85" s="76">
        <f t="shared" si="1892"/>
        <v>3653320.802222223</v>
      </c>
      <c r="CV85" s="76">
        <f t="shared" si="1893"/>
        <v>1914752.27</v>
      </c>
      <c r="CW85" s="76">
        <f t="shared" si="1894"/>
        <v>6811925.4961038968</v>
      </c>
      <c r="CX85" s="76">
        <f t="shared" si="1895"/>
        <v>309176.64</v>
      </c>
      <c r="CY85" s="76">
        <f t="shared" si="1896"/>
        <v>3757469.5512499996</v>
      </c>
      <c r="CZ85" s="76">
        <f t="shared" si="1897"/>
        <v>6991812.2166544562</v>
      </c>
      <c r="DA85" s="76">
        <f t="shared" si="1898"/>
        <v>3661372.0901690614</v>
      </c>
      <c r="DB85" s="76">
        <f t="shared" si="1899"/>
        <v>2841207.0785207101</v>
      </c>
      <c r="DC85" s="76">
        <f t="shared" si="1900"/>
        <v>0</v>
      </c>
      <c r="DD85" s="76">
        <f t="shared" si="1900"/>
        <v>2439745.057628205</v>
      </c>
      <c r="DE85" s="88">
        <f t="shared" si="1902"/>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901"/>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0.40479853479853484</v>
      </c>
      <c r="BM86" s="86">
        <f t="shared" si="1903"/>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83"/>
        <v>452953.13999999996</v>
      </c>
      <c r="CM86" s="76">
        <f t="shared" si="1884"/>
        <v>1038511.8234615384</v>
      </c>
      <c r="CN86" s="76">
        <f t="shared" si="1885"/>
        <v>1264537.9140000001</v>
      </c>
      <c r="CO86" s="76">
        <f t="shared" si="1886"/>
        <v>1582915.9850000001</v>
      </c>
      <c r="CP86" s="76">
        <f t="shared" si="1887"/>
        <v>1807342.6485207102</v>
      </c>
      <c r="CQ86" s="76">
        <f t="shared" si="1888"/>
        <v>404426.47083333333</v>
      </c>
      <c r="CR86" s="76">
        <f t="shared" si="1889"/>
        <v>2459574.7199999997</v>
      </c>
      <c r="CS86" s="76">
        <f t="shared" si="1890"/>
        <v>2659815.1250961539</v>
      </c>
      <c r="CT86" s="76">
        <f t="shared" si="1891"/>
        <v>2258858.88</v>
      </c>
      <c r="CU86" s="76">
        <f t="shared" si="1892"/>
        <v>2838433.095555556</v>
      </c>
      <c r="CV86" s="76">
        <f t="shared" si="1893"/>
        <v>4363197.2949999999</v>
      </c>
      <c r="CW86" s="76">
        <f t="shared" si="1894"/>
        <v>813666.04930069938</v>
      </c>
      <c r="CX86" s="76">
        <f t="shared" si="1895"/>
        <v>997300.38</v>
      </c>
      <c r="CY86" s="76">
        <f t="shared" si="1896"/>
        <v>2866251.4749999996</v>
      </c>
      <c r="CZ86" s="76">
        <f t="shared" si="1897"/>
        <v>2245530.6486935285</v>
      </c>
      <c r="DA86" s="76">
        <f t="shared" si="1898"/>
        <v>1875257.4442265427</v>
      </c>
      <c r="DB86" s="76">
        <f t="shared" si="1899"/>
        <v>353513.47624683008</v>
      </c>
      <c r="DC86" s="76">
        <f t="shared" si="1900"/>
        <v>2881512.2535714288</v>
      </c>
      <c r="DD86" s="76">
        <f t="shared" si="1900"/>
        <v>5155021.0945787551</v>
      </c>
      <c r="DE86" s="88">
        <f t="shared" si="1902"/>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901"/>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0.39369963369963373</v>
      </c>
      <c r="BM87" s="86">
        <f t="shared" si="1903"/>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83"/>
        <v>1982077.9254545453</v>
      </c>
      <c r="CM87" s="76">
        <f t="shared" si="1884"/>
        <v>1522770.5688461538</v>
      </c>
      <c r="CN87" s="76">
        <f t="shared" si="1885"/>
        <v>1534700.7840000002</v>
      </c>
      <c r="CO87" s="76">
        <f t="shared" si="1886"/>
        <v>3703746.97</v>
      </c>
      <c r="CP87" s="76">
        <f t="shared" si="1887"/>
        <v>2712154.6041420121</v>
      </c>
      <c r="CQ87" s="76">
        <f t="shared" si="1888"/>
        <v>2618084.8316666665</v>
      </c>
      <c r="CR87" s="76">
        <f t="shared" si="1889"/>
        <v>1460574.9977777777</v>
      </c>
      <c r="CS87" s="76">
        <f t="shared" si="1890"/>
        <v>2267880.9114358975</v>
      </c>
      <c r="CT87" s="76">
        <f t="shared" si="1891"/>
        <v>2527283.52</v>
      </c>
      <c r="CU87" s="76">
        <f t="shared" si="1892"/>
        <v>7406829.132222224</v>
      </c>
      <c r="CV87" s="76">
        <f t="shared" si="1893"/>
        <v>864480.79124999989</v>
      </c>
      <c r="CW87" s="76">
        <f t="shared" si="1894"/>
        <v>2689429.8569430569</v>
      </c>
      <c r="CX87" s="76">
        <f t="shared" si="1895"/>
        <v>1516194.19</v>
      </c>
      <c r="CY87" s="76">
        <f t="shared" si="1896"/>
        <v>2809760.5024999995</v>
      </c>
      <c r="CZ87" s="76">
        <f t="shared" si="1897"/>
        <v>2721489.9705494507</v>
      </c>
      <c r="DA87" s="76">
        <f t="shared" si="1898"/>
        <v>441703.08925612847</v>
      </c>
      <c r="DB87" s="76">
        <f t="shared" si="1899"/>
        <v>228442.6035502959</v>
      </c>
      <c r="DC87" s="76">
        <f t="shared" si="1900"/>
        <v>6029468.9642857146</v>
      </c>
      <c r="DD87" s="76">
        <f t="shared" si="1900"/>
        <v>5304960.0448351651</v>
      </c>
      <c r="DE87" s="88">
        <f t="shared" si="1902"/>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901"/>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0.39763736263736266</v>
      </c>
      <c r="BM88" s="86">
        <f t="shared" si="1903"/>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83"/>
        <v>778876.71590909082</v>
      </c>
      <c r="CM88" s="76">
        <f t="shared" si="1884"/>
        <v>1207751.1896153847</v>
      </c>
      <c r="CN88" s="76">
        <f t="shared" si="1885"/>
        <v>1547156.058</v>
      </c>
      <c r="CO88" s="76">
        <f t="shared" si="1886"/>
        <v>7335616.6150000002</v>
      </c>
      <c r="CP88" s="76">
        <f t="shared" si="1887"/>
        <v>277804.80497041414</v>
      </c>
      <c r="CQ88" s="76">
        <f t="shared" si="1888"/>
        <v>2047125.4333333329</v>
      </c>
      <c r="CR88" s="76">
        <f t="shared" si="1889"/>
        <v>1067355.7655555557</v>
      </c>
      <c r="CS88" s="76">
        <f t="shared" si="1890"/>
        <v>2302501.4086666671</v>
      </c>
      <c r="CT88" s="76">
        <f t="shared" si="1891"/>
        <v>2171254.5387500003</v>
      </c>
      <c r="CU88" s="76">
        <f t="shared" si="1892"/>
        <v>224862.6</v>
      </c>
      <c r="CV88" s="76">
        <f t="shared" si="1893"/>
        <v>1923418.7549999999</v>
      </c>
      <c r="CW88" s="76">
        <f t="shared" si="1894"/>
        <v>3310960.4126273724</v>
      </c>
      <c r="CX88" s="76">
        <f t="shared" si="1895"/>
        <v>1577396.6763636363</v>
      </c>
      <c r="CY88" s="76">
        <f t="shared" si="1896"/>
        <v>1121057.0049999999</v>
      </c>
      <c r="CZ88" s="76">
        <f t="shared" si="1897"/>
        <v>1194271.5520879123</v>
      </c>
      <c r="DA88" s="76">
        <f t="shared" si="1898"/>
        <v>0</v>
      </c>
      <c r="DB88" s="76">
        <f t="shared" si="1899"/>
        <v>2360614.0913863066</v>
      </c>
      <c r="DC88" s="76">
        <f t="shared" si="1900"/>
        <v>5768140.3785714293</v>
      </c>
      <c r="DD88" s="76">
        <f t="shared" si="1900"/>
        <v>4400341.3422527472</v>
      </c>
      <c r="DE88" s="88">
        <f t="shared" si="1902"/>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901"/>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0.38833166833166838</v>
      </c>
      <c r="BM89" s="86">
        <f t="shared" si="1903"/>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83"/>
        <v>1468823.1354545453</v>
      </c>
      <c r="CM89" s="76">
        <f t="shared" si="1884"/>
        <v>1166625.5900000001</v>
      </c>
      <c r="CN89" s="76">
        <f t="shared" si="1885"/>
        <v>2430586.764</v>
      </c>
      <c r="CO89" s="76">
        <f t="shared" si="1886"/>
        <v>869969.06666666677</v>
      </c>
      <c r="CP89" s="76">
        <f t="shared" si="1887"/>
        <v>1470911.2204733724</v>
      </c>
      <c r="CQ89" s="76">
        <f t="shared" si="1888"/>
        <v>2642779.4533333327</v>
      </c>
      <c r="CR89" s="76">
        <f t="shared" si="1889"/>
        <v>1072834.6644444445</v>
      </c>
      <c r="CS89" s="76">
        <f t="shared" si="1890"/>
        <v>2743464.6693333336</v>
      </c>
      <c r="CT89" s="76">
        <f t="shared" si="1891"/>
        <v>4385104.4737500008</v>
      </c>
      <c r="CU89" s="76">
        <f t="shared" si="1892"/>
        <v>1689477</v>
      </c>
      <c r="CV89" s="76">
        <f t="shared" si="1893"/>
        <v>2206038.9224999999</v>
      </c>
      <c r="CW89" s="76">
        <f t="shared" si="1894"/>
        <v>3746267.5798501503</v>
      </c>
      <c r="CX89" s="76">
        <f t="shared" si="1895"/>
        <v>1751082.9018181816</v>
      </c>
      <c r="CY89" s="76">
        <f t="shared" si="1896"/>
        <v>2940671.7074999996</v>
      </c>
      <c r="CZ89" s="76">
        <f t="shared" si="1897"/>
        <v>103868.82961538462</v>
      </c>
      <c r="DA89" s="76">
        <f t="shared" si="1898"/>
        <v>2104610.3443956045</v>
      </c>
      <c r="DB89" s="76">
        <f t="shared" si="1899"/>
        <v>6320178.8033812325</v>
      </c>
      <c r="DC89" s="76">
        <f t="shared" si="1900"/>
        <v>4552066.0714285718</v>
      </c>
      <c r="DD89" s="76">
        <f t="shared" si="1900"/>
        <v>3840851.4503896111</v>
      </c>
      <c r="DE89" s="88">
        <f t="shared" si="1902"/>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901"/>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0.38833166833166838</v>
      </c>
      <c r="BM90" s="86">
        <f t="shared" si="1903"/>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83"/>
        <v>1566678.4427272729</v>
      </c>
      <c r="CM90" s="76">
        <f t="shared" si="1884"/>
        <v>1245472.3287500001</v>
      </c>
      <c r="CN90" s="76">
        <f t="shared" si="1885"/>
        <v>374301.83999999997</v>
      </c>
      <c r="CO90" s="76">
        <f t="shared" si="1886"/>
        <v>3233860.7866666671</v>
      </c>
      <c r="CP90" s="76">
        <f t="shared" si="1887"/>
        <v>1778976.8300591712</v>
      </c>
      <c r="CQ90" s="76">
        <f t="shared" si="1888"/>
        <v>2900542.6799999992</v>
      </c>
      <c r="CR90" s="76">
        <f t="shared" si="1889"/>
        <v>1109413.3544444444</v>
      </c>
      <c r="CS90" s="76">
        <f t="shared" si="1890"/>
        <v>3301090.7926666667</v>
      </c>
      <c r="CT90" s="76">
        <f t="shared" si="1891"/>
        <v>982700.08571428584</v>
      </c>
      <c r="CU90" s="76">
        <f t="shared" si="1892"/>
        <v>2384098.1657142858</v>
      </c>
      <c r="CV90" s="76">
        <f t="shared" si="1893"/>
        <v>1834730.0924999998</v>
      </c>
      <c r="CW90" s="76">
        <f t="shared" si="1894"/>
        <v>3814318.3880341882</v>
      </c>
      <c r="CX90" s="76">
        <f t="shared" si="1895"/>
        <v>1703369.7890909088</v>
      </c>
      <c r="CY90" s="76">
        <f t="shared" si="1896"/>
        <v>0</v>
      </c>
      <c r="CZ90" s="76">
        <f t="shared" si="1897"/>
        <v>1572215.6948076924</v>
      </c>
      <c r="DA90" s="76">
        <f t="shared" si="1898"/>
        <v>7493872.098791209</v>
      </c>
      <c r="DB90" s="76">
        <f t="shared" si="1899"/>
        <v>6002153.4195787534</v>
      </c>
      <c r="DC90" s="76">
        <f t="shared" si="1900"/>
        <v>4259213.8678571433</v>
      </c>
      <c r="DD90" s="76">
        <f t="shared" si="1900"/>
        <v>191680.51148851152</v>
      </c>
      <c r="DE90" s="88">
        <f t="shared" si="1902"/>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901"/>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903"/>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83"/>
        <v>1884106.2427272727</v>
      </c>
      <c r="CM91" s="76">
        <f t="shared" si="1884"/>
        <v>444864.99583333347</v>
      </c>
      <c r="CN91" s="76">
        <f t="shared" si="1885"/>
        <v>2313167.31</v>
      </c>
      <c r="CO91" s="76">
        <f t="shared" si="1886"/>
        <v>2548388.2233333327</v>
      </c>
      <c r="CP91" s="76">
        <f t="shared" si="1887"/>
        <v>2102721.8117751474</v>
      </c>
      <c r="CQ91" s="76">
        <f t="shared" si="1888"/>
        <v>2876974.3291666661</v>
      </c>
      <c r="CR91" s="76">
        <f t="shared" si="1889"/>
        <v>2751085.5866666664</v>
      </c>
      <c r="CS91" s="76">
        <f t="shared" si="1890"/>
        <v>642693.31600000011</v>
      </c>
      <c r="CT91" s="76">
        <f t="shared" si="1891"/>
        <v>2634702.0857142862</v>
      </c>
      <c r="CU91" s="76">
        <f t="shared" si="1892"/>
        <v>2010084.5599999998</v>
      </c>
      <c r="CV91" s="76">
        <f t="shared" si="1893"/>
        <v>1924549.0087499998</v>
      </c>
      <c r="CW91" s="76">
        <f t="shared" si="1894"/>
        <v>3365432.5825641025</v>
      </c>
      <c r="CX91" s="76">
        <f t="shared" si="1895"/>
        <v>6107768.4727272717</v>
      </c>
      <c r="CY91" s="76">
        <f t="shared" si="1896"/>
        <v>1768805.0656249998</v>
      </c>
      <c r="CZ91" s="76">
        <f t="shared" si="1897"/>
        <v>7862452.4288461544</v>
      </c>
      <c r="DA91" s="76">
        <f t="shared" si="1898"/>
        <v>6308920.2838827837</v>
      </c>
      <c r="DB91" s="76">
        <f t="shared" si="1899"/>
        <v>3372810.6588507323</v>
      </c>
      <c r="DC91" s="76">
        <f t="shared" si="1900"/>
        <v>46571.428571428572</v>
      </c>
      <c r="DD91" s="76">
        <f t="shared" si="1900"/>
        <v>179285.37062937062</v>
      </c>
      <c r="DE91" s="88">
        <f t="shared" si="1902"/>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901"/>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903"/>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83"/>
        <v>3465219.5949999997</v>
      </c>
      <c r="CM92" s="76">
        <f t="shared" si="1884"/>
        <v>2138440.0250000008</v>
      </c>
      <c r="CN92" s="76">
        <f t="shared" si="1885"/>
        <v>1795108.3616666668</v>
      </c>
      <c r="CO92" s="76">
        <f t="shared" si="1886"/>
        <v>2788352.5366666666</v>
      </c>
      <c r="CP92" s="76">
        <f t="shared" si="1887"/>
        <v>2347407.6963905324</v>
      </c>
      <c r="CQ92" s="76">
        <f t="shared" si="1888"/>
        <v>4376880.8833333328</v>
      </c>
      <c r="CR92" s="76">
        <f t="shared" si="1889"/>
        <v>105134.65666666668</v>
      </c>
      <c r="CS92" s="76">
        <f t="shared" si="1890"/>
        <v>2805510.0346666672</v>
      </c>
      <c r="CT92" s="76">
        <f t="shared" si="1891"/>
        <v>2960365.6444444447</v>
      </c>
      <c r="CU92" s="76">
        <f t="shared" si="1892"/>
        <v>1693735.7039999997</v>
      </c>
      <c r="CV92" s="76">
        <f t="shared" si="1893"/>
        <v>1905229.0125</v>
      </c>
      <c r="CW92" s="76">
        <f t="shared" si="1894"/>
        <v>7426863.4953846149</v>
      </c>
      <c r="CX92" s="76">
        <f t="shared" si="1895"/>
        <v>638981.05374999996</v>
      </c>
      <c r="CY92" s="76">
        <f t="shared" si="1896"/>
        <v>1017628.75</v>
      </c>
      <c r="CZ92" s="76">
        <f t="shared" si="1897"/>
        <v>3442938.6206730772</v>
      </c>
      <c r="DA92" s="76">
        <f t="shared" si="1898"/>
        <v>3437003.0679487181</v>
      </c>
      <c r="DB92" s="76">
        <f t="shared" si="1899"/>
        <v>3889080.8957264964</v>
      </c>
      <c r="DC92" s="76">
        <f t="shared" si="1900"/>
        <v>0</v>
      </c>
      <c r="DD92" s="76">
        <f t="shared" si="1900"/>
        <v>5390169.313041958</v>
      </c>
      <c r="DE92" s="88">
        <f t="shared" si="1902"/>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901"/>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903"/>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83"/>
        <v>498744.22909090912</v>
      </c>
      <c r="CM93" s="76">
        <f t="shared" si="1884"/>
        <v>1657656.3490909091</v>
      </c>
      <c r="CN93" s="76">
        <f t="shared" si="1885"/>
        <v>1508946.4316666666</v>
      </c>
      <c r="CO93" s="76">
        <f t="shared" si="1886"/>
        <v>2727768.0183333331</v>
      </c>
      <c r="CP93" s="76">
        <f t="shared" si="1887"/>
        <v>2691268.1330177514</v>
      </c>
      <c r="CQ93" s="76">
        <f t="shared" si="1888"/>
        <v>623340.76000000013</v>
      </c>
      <c r="CR93" s="76">
        <f t="shared" si="1889"/>
        <v>1616675.4216666666</v>
      </c>
      <c r="CS93" s="76">
        <f t="shared" si="1890"/>
        <v>3285368.8093333333</v>
      </c>
      <c r="CT93" s="76">
        <f t="shared" si="1891"/>
        <v>2893487.1344444444</v>
      </c>
      <c r="CU93" s="76">
        <f t="shared" si="1892"/>
        <v>1996056.3599999996</v>
      </c>
      <c r="CV93" s="76">
        <f t="shared" si="1893"/>
        <v>6173070.3749999991</v>
      </c>
      <c r="CW93" s="76">
        <f t="shared" si="1894"/>
        <v>287769.28000000003</v>
      </c>
      <c r="CX93" s="76">
        <f t="shared" si="1895"/>
        <v>2232292.03125</v>
      </c>
      <c r="CY93" s="76">
        <f t="shared" si="1896"/>
        <v>1146938.8306249999</v>
      </c>
      <c r="CZ93" s="76">
        <f t="shared" si="1897"/>
        <v>3935315.487980769</v>
      </c>
      <c r="DA93" s="76">
        <f t="shared" si="1898"/>
        <v>2756194.1854395606</v>
      </c>
      <c r="DB93" s="76">
        <f t="shared" si="1899"/>
        <v>1303646.3980463981</v>
      </c>
      <c r="DC93" s="76">
        <f t="shared" si="1900"/>
        <v>4197900.8357142862</v>
      </c>
      <c r="DD93" s="76">
        <f t="shared" si="1900"/>
        <v>10492498.263446553</v>
      </c>
      <c r="DE93" s="88">
        <f t="shared" si="1902"/>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901"/>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903"/>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83"/>
        <v>1851714.1840909091</v>
      </c>
      <c r="CM94" s="76">
        <f t="shared" si="1884"/>
        <v>2080400.08</v>
      </c>
      <c r="CN94" s="76">
        <f t="shared" si="1885"/>
        <v>1600008.7799999998</v>
      </c>
      <c r="CO94" s="76">
        <f t="shared" si="1886"/>
        <v>1516776.96</v>
      </c>
      <c r="CP94" s="76">
        <f t="shared" si="1887"/>
        <v>1872912.8170414199</v>
      </c>
      <c r="CQ94" s="76">
        <f t="shared" si="1888"/>
        <v>3134287.6133333337</v>
      </c>
      <c r="CR94" s="76">
        <f t="shared" si="1889"/>
        <v>1469679.543888889</v>
      </c>
      <c r="CS94" s="76">
        <f t="shared" si="1890"/>
        <v>2685764.3806666667</v>
      </c>
      <c r="CT94" s="76">
        <f t="shared" si="1891"/>
        <v>3670271.0766666667</v>
      </c>
      <c r="CU94" s="76">
        <f t="shared" si="1892"/>
        <v>4589971.4399999995</v>
      </c>
      <c r="CV94" s="76">
        <f t="shared" si="1893"/>
        <v>151381.16999999998</v>
      </c>
      <c r="CW94" s="76">
        <f t="shared" si="1894"/>
        <v>2960180.8000000003</v>
      </c>
      <c r="CX94" s="76">
        <f t="shared" si="1895"/>
        <v>2221487.3925000001</v>
      </c>
      <c r="CY94" s="76">
        <f t="shared" si="1896"/>
        <v>1151681.8049999999</v>
      </c>
      <c r="CZ94" s="76">
        <f t="shared" si="1897"/>
        <v>5266537.03125</v>
      </c>
      <c r="DA94" s="76">
        <f t="shared" si="1898"/>
        <v>1670837.4977106228</v>
      </c>
      <c r="DB94" s="76">
        <f t="shared" si="1899"/>
        <v>1381450.5494505495</v>
      </c>
      <c r="DC94" s="76">
        <f t="shared" si="1900"/>
        <v>5951863.2642857144</v>
      </c>
      <c r="DD94" s="76">
        <f t="shared" si="1900"/>
        <v>5246721.0031168824</v>
      </c>
      <c r="DE94" s="88">
        <f t="shared" si="1902"/>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901"/>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0.37081994928148776</v>
      </c>
      <c r="BM95" s="86">
        <f t="shared" si="1903"/>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83"/>
        <v>1098265.5249999999</v>
      </c>
      <c r="CM95" s="76">
        <f t="shared" si="1884"/>
        <v>2376619.1709090909</v>
      </c>
      <c r="CN95" s="76">
        <f t="shared" si="1885"/>
        <v>2642322.1399999997</v>
      </c>
      <c r="CO95" s="76">
        <f t="shared" si="1886"/>
        <v>3058910.78</v>
      </c>
      <c r="CP95" s="76">
        <f t="shared" si="1887"/>
        <v>679046.24010256422</v>
      </c>
      <c r="CQ95" s="76">
        <f t="shared" si="1888"/>
        <v>2743390.7150000003</v>
      </c>
      <c r="CR95" s="76">
        <f t="shared" si="1889"/>
        <v>1325543.4616666667</v>
      </c>
      <c r="CS95" s="76">
        <f t="shared" si="1890"/>
        <v>3017262.9353846153</v>
      </c>
      <c r="CT95" s="76">
        <f t="shared" si="1891"/>
        <v>3401687.0022222223</v>
      </c>
      <c r="CU95" s="76">
        <f t="shared" si="1892"/>
        <v>905052.9444444445</v>
      </c>
      <c r="CV95" s="76">
        <f t="shared" si="1893"/>
        <v>2619764.17</v>
      </c>
      <c r="CW95" s="76">
        <f t="shared" si="1894"/>
        <v>3319958.884285714</v>
      </c>
      <c r="CX95" s="76">
        <f t="shared" si="1895"/>
        <v>2701064.8000000003</v>
      </c>
      <c r="CY95" s="76">
        <f t="shared" si="1896"/>
        <v>1426406.0018181817</v>
      </c>
      <c r="CZ95" s="76">
        <f t="shared" si="1897"/>
        <v>934359.81346153852</v>
      </c>
      <c r="DA95" s="76">
        <f t="shared" si="1898"/>
        <v>486338.66133866133</v>
      </c>
      <c r="DB95" s="76">
        <f t="shared" si="1899"/>
        <v>4040568.4315684317</v>
      </c>
      <c r="DC95" s="76">
        <f t="shared" si="1900"/>
        <v>7767555.1285714284</v>
      </c>
      <c r="DD95" s="76">
        <f t="shared" si="1900"/>
        <v>4247768.8472358417</v>
      </c>
      <c r="DE95" s="88">
        <f t="shared" si="1902"/>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901"/>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0.36729923922231617</v>
      </c>
      <c r="BM96" s="86">
        <f t="shared" si="1903"/>
        <v>0.33453176080515662</v>
      </c>
      <c r="BN96" s="98"/>
      <c r="CI96" s="98"/>
      <c r="CK96" s="87">
        <v>39542</v>
      </c>
      <c r="CL96" s="76">
        <f t="shared" si="1883"/>
        <v>1203118.5313636365</v>
      </c>
      <c r="CM96" s="76">
        <f t="shared" si="1884"/>
        <v>2428896.669090909</v>
      </c>
      <c r="CN96" s="76">
        <f t="shared" si="1885"/>
        <v>2306859.0133333332</v>
      </c>
      <c r="CO96" s="76">
        <f t="shared" si="1886"/>
        <v>328113.6166666667</v>
      </c>
      <c r="CP96" s="76">
        <f t="shared" si="1887"/>
        <v>2100061.8805384617</v>
      </c>
      <c r="CQ96" s="76">
        <f t="shared" si="1888"/>
        <v>2611944.1555555556</v>
      </c>
      <c r="CR96" s="76">
        <f t="shared" si="1889"/>
        <v>1107951.828</v>
      </c>
      <c r="CS96" s="76">
        <f t="shared" si="1890"/>
        <v>3320331.8721428574</v>
      </c>
      <c r="CT96" s="76">
        <f t="shared" si="1891"/>
        <v>3872096.1077777776</v>
      </c>
      <c r="CU96" s="76">
        <f t="shared" si="1892"/>
        <v>1544920.8055555555</v>
      </c>
      <c r="CV96" s="76">
        <f t="shared" si="1893"/>
        <v>3165250.08</v>
      </c>
      <c r="CW96" s="76">
        <f t="shared" si="1894"/>
        <v>3260962.1971428576</v>
      </c>
      <c r="CX96" s="76">
        <f t="shared" si="1895"/>
        <v>2497151.6933333338</v>
      </c>
      <c r="CY96" s="76">
        <f t="shared" si="1896"/>
        <v>3808040.9318181816</v>
      </c>
      <c r="CZ96" s="76">
        <f t="shared" si="1897"/>
        <v>0</v>
      </c>
      <c r="DA96" s="76">
        <f t="shared" si="1898"/>
        <v>2867185.7473276723</v>
      </c>
      <c r="DB96" s="76">
        <f t="shared" si="1899"/>
        <v>8508490.2379120868</v>
      </c>
      <c r="DC96" s="76">
        <f t="shared" si="1900"/>
        <v>4531509.9642857146</v>
      </c>
      <c r="DD96" s="76">
        <f t="shared" si="1900"/>
        <v>4866902.6096069319</v>
      </c>
      <c r="DE96" s="88">
        <f t="shared" si="1902"/>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901"/>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0.36729923922231617</v>
      </c>
      <c r="BM97" s="86">
        <f t="shared" si="1903"/>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83"/>
        <v>2645022.1949999998</v>
      </c>
      <c r="CM97" s="76">
        <f t="shared" si="1884"/>
        <v>1761524.3854545455</v>
      </c>
      <c r="CN97" s="76">
        <f t="shared" si="1885"/>
        <v>1148427</v>
      </c>
      <c r="CO97" s="76">
        <f t="shared" si="1886"/>
        <v>2505305.7766666668</v>
      </c>
      <c r="CP97" s="76">
        <f t="shared" si="1887"/>
        <v>2701695.5284615383</v>
      </c>
      <c r="CQ97" s="76">
        <f t="shared" si="1888"/>
        <v>2171452.5997222224</v>
      </c>
      <c r="CR97" s="76">
        <f t="shared" si="1889"/>
        <v>1437941.7299999997</v>
      </c>
      <c r="CS97" s="76">
        <f t="shared" si="1890"/>
        <v>3202247.4376923079</v>
      </c>
      <c r="CT97" s="76">
        <f t="shared" si="1891"/>
        <v>28791.574285714283</v>
      </c>
      <c r="CU97" s="76">
        <f t="shared" si="1892"/>
        <v>1839417.2199999997</v>
      </c>
      <c r="CV97" s="76">
        <f t="shared" si="1893"/>
        <v>2590809.12</v>
      </c>
      <c r="CW97" s="76">
        <f t="shared" si="1894"/>
        <v>2906944.0500000003</v>
      </c>
      <c r="CX97" s="76">
        <f t="shared" si="1895"/>
        <v>3125617.3833333338</v>
      </c>
      <c r="CY97" s="76">
        <f t="shared" si="1896"/>
        <v>329677.10090909089</v>
      </c>
      <c r="CZ97" s="76">
        <f t="shared" si="1897"/>
        <v>4227610.9958485961</v>
      </c>
      <c r="DA97" s="76">
        <f t="shared" si="1898"/>
        <v>8453557.5258547012</v>
      </c>
      <c r="DB97" s="76">
        <f t="shared" si="1899"/>
        <v>7800102.9267399283</v>
      </c>
      <c r="DC97" s="76">
        <f t="shared" si="1900"/>
        <v>4103687.4642857146</v>
      </c>
      <c r="DD97" s="76">
        <f t="shared" si="1900"/>
        <v>297790.42929416738</v>
      </c>
      <c r="DE97" s="88">
        <f t="shared" si="1902"/>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901"/>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903"/>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83"/>
        <v>1224897.0390000001</v>
      </c>
      <c r="CM98" s="76">
        <f t="shared" si="1884"/>
        <v>880364.15227272711</v>
      </c>
      <c r="CN98" s="76">
        <f t="shared" si="1885"/>
        <v>3262085.1</v>
      </c>
      <c r="CO98" s="76">
        <f t="shared" si="1886"/>
        <v>2000499.642</v>
      </c>
      <c r="CP98" s="76">
        <f t="shared" si="1887"/>
        <v>2190238.1068717949</v>
      </c>
      <c r="CQ98" s="76">
        <f t="shared" si="1888"/>
        <v>1187684.178888889</v>
      </c>
      <c r="CR98" s="76">
        <f t="shared" si="1889"/>
        <v>1590391.7939999998</v>
      </c>
      <c r="CS98" s="76">
        <f t="shared" si="1890"/>
        <v>355262.20038461528</v>
      </c>
      <c r="CT98" s="76">
        <f t="shared" si="1891"/>
        <v>4012759.4521428565</v>
      </c>
      <c r="CU98" s="76">
        <f t="shared" si="1892"/>
        <v>2230781.9657142852</v>
      </c>
      <c r="CV98" s="76">
        <f t="shared" si="1893"/>
        <v>3131160.48</v>
      </c>
      <c r="CW98" s="76">
        <f t="shared" si="1894"/>
        <v>4009963.6624999996</v>
      </c>
      <c r="CX98" s="76">
        <f t="shared" si="1895"/>
        <v>4319730.5644444451</v>
      </c>
      <c r="CY98" s="76">
        <f t="shared" si="1896"/>
        <v>1817390.57</v>
      </c>
      <c r="CZ98" s="76">
        <f t="shared" si="1897"/>
        <v>7691842.7541758241</v>
      </c>
      <c r="DA98" s="76">
        <f t="shared" si="1898"/>
        <v>5691439.1680069929</v>
      </c>
      <c r="DB98" s="76">
        <f t="shared" si="1899"/>
        <v>5598477.1384615377</v>
      </c>
      <c r="DC98" s="76">
        <f t="shared" si="1900"/>
        <v>323142.85714285716</v>
      </c>
      <c r="DD98" s="76">
        <f t="shared" si="1900"/>
        <v>199962.04945054947</v>
      </c>
      <c r="DE98" s="88">
        <f t="shared" si="1902"/>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901"/>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903"/>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83"/>
        <v>2256994.6919999998</v>
      </c>
      <c r="CM99" s="76">
        <f t="shared" si="1884"/>
        <v>2477939.6436363631</v>
      </c>
      <c r="CN99" s="76">
        <f t="shared" si="1885"/>
        <v>3624661.9200000009</v>
      </c>
      <c r="CO99" s="76">
        <f t="shared" si="1886"/>
        <v>2343774.6428571427</v>
      </c>
      <c r="CP99" s="76">
        <f t="shared" si="1887"/>
        <v>2542471.3114358978</v>
      </c>
      <c r="CQ99" s="76">
        <f t="shared" si="1888"/>
        <v>2251891.8711111112</v>
      </c>
      <c r="CR99" s="76">
        <f t="shared" si="1889"/>
        <v>414856.92857142852</v>
      </c>
      <c r="CS99" s="76">
        <f t="shared" si="1890"/>
        <v>2791594.5913461531</v>
      </c>
      <c r="CT99" s="76">
        <f t="shared" si="1891"/>
        <v>3876708.2966666664</v>
      </c>
      <c r="CU99" s="76">
        <f t="shared" si="1892"/>
        <v>2281073.3542857138</v>
      </c>
      <c r="CV99" s="76">
        <f t="shared" si="1893"/>
        <v>3697106.8888888895</v>
      </c>
      <c r="CW99" s="76">
        <f t="shared" si="1894"/>
        <v>6348316.6292857137</v>
      </c>
      <c r="CX99" s="76">
        <f t="shared" si="1895"/>
        <v>631790.07272727287</v>
      </c>
      <c r="CY99" s="76">
        <f t="shared" si="1896"/>
        <v>1915564.3527272725</v>
      </c>
      <c r="CZ99" s="76">
        <f t="shared" si="1897"/>
        <v>5585057.9221001221</v>
      </c>
      <c r="DA99" s="76">
        <f t="shared" si="1898"/>
        <v>5939401.19076923</v>
      </c>
      <c r="DB99" s="76">
        <f t="shared" si="1899"/>
        <v>4854402.8307692306</v>
      </c>
      <c r="DC99" s="76">
        <f t="shared" si="1900"/>
        <v>248571.42857142858</v>
      </c>
      <c r="DD99" s="76">
        <f t="shared" si="1900"/>
        <v>2837531.3713516486</v>
      </c>
      <c r="DE99" s="88">
        <f t="shared" si="1902"/>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901"/>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903"/>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83"/>
        <v>264197.79045454547</v>
      </c>
      <c r="CM100" s="76">
        <f t="shared" si="1884"/>
        <v>2031930.4777777775</v>
      </c>
      <c r="CN100" s="76">
        <f t="shared" si="1885"/>
        <v>3597451.7040000004</v>
      </c>
      <c r="CO100" s="76">
        <f t="shared" si="1886"/>
        <v>2133753.0308333337</v>
      </c>
      <c r="CP100" s="76">
        <f t="shared" si="1887"/>
        <v>2249567.4129230776</v>
      </c>
      <c r="CQ100" s="76">
        <f t="shared" si="1888"/>
        <v>195351.3147058824</v>
      </c>
      <c r="CR100" s="76">
        <f t="shared" si="1889"/>
        <v>1823543.7857142854</v>
      </c>
      <c r="CS100" s="76">
        <f t="shared" si="1890"/>
        <v>3482617.0389743582</v>
      </c>
      <c r="CT100" s="76">
        <f t="shared" si="1891"/>
        <v>3719043.8088888889</v>
      </c>
      <c r="CU100" s="76">
        <f t="shared" si="1892"/>
        <v>2395529.074285714</v>
      </c>
      <c r="CV100" s="76">
        <f t="shared" si="1893"/>
        <v>5648300.6444444451</v>
      </c>
      <c r="CW100" s="76">
        <f t="shared" si="1894"/>
        <v>1116573.2623076923</v>
      </c>
      <c r="CX100" s="76">
        <f t="shared" si="1895"/>
        <v>3473042.4727272731</v>
      </c>
      <c r="CY100" s="76">
        <f t="shared" si="1896"/>
        <v>1964386.709090909</v>
      </c>
      <c r="CZ100" s="76">
        <f t="shared" si="1897"/>
        <v>8330852.1855921857</v>
      </c>
      <c r="DA100" s="76">
        <f t="shared" si="1898"/>
        <v>5010752.6894755242</v>
      </c>
      <c r="DB100" s="76">
        <f t="shared" si="1899"/>
        <v>2697494.2417582413</v>
      </c>
      <c r="DC100" s="76">
        <f t="shared" si="1900"/>
        <v>3934202.1428571427</v>
      </c>
      <c r="DD100" s="76">
        <f t="shared" si="1900"/>
        <v>4252635.6735384623</v>
      </c>
      <c r="DE100" s="88">
        <f t="shared" si="1902"/>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901"/>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903"/>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83"/>
        <v>1898188.6199999999</v>
      </c>
      <c r="CM101" s="76">
        <f t="shared" si="1884"/>
        <v>2149488.0553846154</v>
      </c>
      <c r="CN101" s="76">
        <f t="shared" si="1885"/>
        <v>2534131.9175</v>
      </c>
      <c r="CO101" s="76">
        <f t="shared" si="1886"/>
        <v>1759376.1300000001</v>
      </c>
      <c r="CP101" s="76">
        <f t="shared" si="1887"/>
        <v>1859174.3704615389</v>
      </c>
      <c r="CQ101" s="76">
        <f t="shared" si="1888"/>
        <v>2868431.9938235297</v>
      </c>
      <c r="CR101" s="76">
        <f t="shared" si="1889"/>
        <v>1644418.7142857141</v>
      </c>
      <c r="CS101" s="76">
        <f t="shared" si="1890"/>
        <v>3172739.6638461533</v>
      </c>
      <c r="CT101" s="76">
        <f t="shared" si="1891"/>
        <v>5039094.7455555554</v>
      </c>
      <c r="CU101" s="76">
        <f t="shared" si="1892"/>
        <v>4797387.2857142845</v>
      </c>
      <c r="CV101" s="76">
        <f t="shared" si="1893"/>
        <v>245948.16000000003</v>
      </c>
      <c r="CW101" s="76">
        <f t="shared" si="1894"/>
        <v>2896750.3693406591</v>
      </c>
      <c r="CX101" s="76">
        <f t="shared" si="1895"/>
        <v>3277749.4181818189</v>
      </c>
      <c r="CY101" s="76">
        <f t="shared" si="1896"/>
        <v>1989323.229090909</v>
      </c>
      <c r="CZ101" s="76">
        <f t="shared" si="1897"/>
        <v>5130989.615384615</v>
      </c>
      <c r="DA101" s="76">
        <f t="shared" si="1898"/>
        <v>3268503.3769230763</v>
      </c>
      <c r="DB101" s="76">
        <f t="shared" si="1899"/>
        <v>1211772.1978021979</v>
      </c>
      <c r="DC101" s="76">
        <f t="shared" si="1900"/>
        <v>7540380.1071428573</v>
      </c>
      <c r="DD101" s="76">
        <f t="shared" si="1900"/>
        <v>6373323.8726007342</v>
      </c>
      <c r="DE101" s="88">
        <f t="shared" si="1902"/>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901"/>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0.34354945054945057</v>
      </c>
      <c r="BM102" s="86">
        <f t="shared" si="1903"/>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83"/>
        <v>1297415.7099999997</v>
      </c>
      <c r="CM102" s="76">
        <f t="shared" si="1884"/>
        <v>3023660.8315384616</v>
      </c>
      <c r="CN102" s="76">
        <f t="shared" si="1885"/>
        <v>2600302.3199999998</v>
      </c>
      <c r="CO102" s="76">
        <f t="shared" si="1886"/>
        <v>2562354.4158333335</v>
      </c>
      <c r="CP102" s="76">
        <f t="shared" si="1887"/>
        <v>635924.5748717949</v>
      </c>
      <c r="CQ102" s="76">
        <f t="shared" si="1888"/>
        <v>2279411.085</v>
      </c>
      <c r="CR102" s="76">
        <f t="shared" si="1889"/>
        <v>1713920.4944444443</v>
      </c>
      <c r="CS102" s="76">
        <f t="shared" si="1890"/>
        <v>3401648.4703846145</v>
      </c>
      <c r="CT102" s="76">
        <f t="shared" si="1891"/>
        <v>5120209.8633333333</v>
      </c>
      <c r="CU102" s="76">
        <f t="shared" si="1892"/>
        <v>1040796.0199999999</v>
      </c>
      <c r="CV102" s="76">
        <f t="shared" si="1893"/>
        <v>3158837.52</v>
      </c>
      <c r="CW102" s="76">
        <f t="shared" si="1894"/>
        <v>3451451.8300000005</v>
      </c>
      <c r="CX102" s="76">
        <f t="shared" si="1895"/>
        <v>3481847.7750000008</v>
      </c>
      <c r="CY102" s="76">
        <f t="shared" si="1896"/>
        <v>1903599.5536363635</v>
      </c>
      <c r="CZ102" s="76">
        <f t="shared" si="1897"/>
        <v>2039833.9643467644</v>
      </c>
      <c r="DA102" s="76">
        <f t="shared" si="1898"/>
        <v>1062453.9467719782</v>
      </c>
      <c r="DB102" s="76">
        <f t="shared" si="1899"/>
        <v>5016655.3997527473</v>
      </c>
      <c r="DC102" s="76">
        <f t="shared" si="1900"/>
        <v>8695188.7491071448</v>
      </c>
      <c r="DD102" s="76">
        <f t="shared" si="1900"/>
        <v>3202466.9744835165</v>
      </c>
      <c r="DE102" s="88">
        <f t="shared" si="1902"/>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901"/>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0.33299633699633707</v>
      </c>
      <c r="BM103" s="86">
        <f t="shared" si="1903"/>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83"/>
        <v>1896582.1324999996</v>
      </c>
      <c r="CM103" s="76">
        <f t="shared" si="1884"/>
        <v>2974800.2296153847</v>
      </c>
      <c r="CN103" s="76">
        <f t="shared" si="1885"/>
        <v>2667596.31</v>
      </c>
      <c r="CO103" s="76">
        <f t="shared" si="1886"/>
        <v>354631.69384615385</v>
      </c>
      <c r="CP103" s="76">
        <f t="shared" si="1887"/>
        <v>2436938.4585641026</v>
      </c>
      <c r="CQ103" s="76">
        <f t="shared" si="1888"/>
        <v>2571096.5028571431</v>
      </c>
      <c r="CR103" s="76">
        <f t="shared" si="1889"/>
        <v>1692757.6611111108</v>
      </c>
      <c r="CS103" s="76">
        <f t="shared" si="1890"/>
        <v>3638057.2879720274</v>
      </c>
      <c r="CT103" s="76">
        <f t="shared" si="1891"/>
        <v>5095169.4633333329</v>
      </c>
      <c r="CU103" s="76">
        <f t="shared" si="1892"/>
        <v>1857575.4057142856</v>
      </c>
      <c r="CV103" s="76">
        <f t="shared" si="1893"/>
        <v>3287802.4800000004</v>
      </c>
      <c r="CW103" s="76">
        <f t="shared" si="1894"/>
        <v>2910596.9142857147</v>
      </c>
      <c r="CX103" s="76">
        <f t="shared" si="1895"/>
        <v>3317003.8608333338</v>
      </c>
      <c r="CY103" s="76">
        <f t="shared" si="1896"/>
        <v>3144301.8381818179</v>
      </c>
      <c r="CZ103" s="76">
        <f t="shared" si="1897"/>
        <v>1442899.446825397</v>
      </c>
      <c r="DA103" s="76">
        <f t="shared" si="1898"/>
        <v>7050098.7774313195</v>
      </c>
      <c r="DB103" s="76">
        <f t="shared" si="1899"/>
        <v>6290023.2990659336</v>
      </c>
      <c r="DC103" s="76">
        <f t="shared" si="1900"/>
        <v>3877583.0625000009</v>
      </c>
      <c r="DD103" s="76">
        <f t="shared" si="1900"/>
        <v>3423307.9041611729</v>
      </c>
      <c r="DE103" s="88">
        <f t="shared" si="1902"/>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901"/>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0.33299633699633707</v>
      </c>
      <c r="BM104" s="86">
        <f t="shared" si="1903"/>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83"/>
        <v>2490561.4432142861</v>
      </c>
      <c r="CM104" s="76">
        <f t="shared" si="1884"/>
        <v>2411097.1015384616</v>
      </c>
      <c r="CN104" s="76">
        <f t="shared" si="1885"/>
        <v>685072.0422222222</v>
      </c>
      <c r="CO104" s="76">
        <f t="shared" si="1886"/>
        <v>1976585.7669230769</v>
      </c>
      <c r="CP104" s="76">
        <f t="shared" si="1887"/>
        <v>3094341.4926153845</v>
      </c>
      <c r="CQ104" s="76">
        <f t="shared" si="1888"/>
        <v>2651549.12</v>
      </c>
      <c r="CR104" s="76">
        <f t="shared" si="1889"/>
        <v>1869290.96</v>
      </c>
      <c r="CS104" s="76">
        <f t="shared" si="1890"/>
        <v>4482608.8896503495</v>
      </c>
      <c r="CT104" s="76">
        <f t="shared" si="1891"/>
        <v>1685748.7249999999</v>
      </c>
      <c r="CU104" s="76">
        <f t="shared" si="1892"/>
        <v>2281202.5714285718</v>
      </c>
      <c r="CV104" s="76">
        <f t="shared" si="1893"/>
        <v>3825159.3385714283</v>
      </c>
      <c r="CW104" s="76">
        <f t="shared" si="1894"/>
        <v>2878874.7142857141</v>
      </c>
      <c r="CX104" s="76">
        <f t="shared" si="1895"/>
        <v>4378815.3230769243</v>
      </c>
      <c r="CY104" s="76">
        <f t="shared" si="1896"/>
        <v>459726.66499999992</v>
      </c>
      <c r="CZ104" s="76">
        <f t="shared" si="1897"/>
        <v>7051022.0017460324</v>
      </c>
      <c r="DA104" s="76">
        <f t="shared" si="1898"/>
        <v>10113164.553708794</v>
      </c>
      <c r="DB104" s="76">
        <f t="shared" si="1899"/>
        <v>9452624.2711721603</v>
      </c>
      <c r="DC104" s="76">
        <f t="shared" si="1900"/>
        <v>7042911.851904762</v>
      </c>
      <c r="DD104" s="76">
        <f t="shared" si="1900"/>
        <v>1131138.6073260077</v>
      </c>
      <c r="DE104" s="88">
        <f t="shared" si="1902"/>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901"/>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0.32911355311355306</v>
      </c>
      <c r="BM105" s="86">
        <f t="shared" si="1903"/>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83"/>
        <v>3757095.2082142853</v>
      </c>
      <c r="CM105" s="76">
        <f t="shared" si="1884"/>
        <v>534136.18192307686</v>
      </c>
      <c r="CN105" s="76">
        <f t="shared" si="1885"/>
        <v>3238758.54</v>
      </c>
      <c r="CO105" s="76">
        <f t="shared" si="1886"/>
        <v>1730936.0377777778</v>
      </c>
      <c r="CP105" s="76">
        <f t="shared" si="1887"/>
        <v>3528650.9321025652</v>
      </c>
      <c r="CQ105" s="76">
        <f t="shared" si="1888"/>
        <v>2568630.2400000002</v>
      </c>
      <c r="CR105" s="76">
        <f t="shared" si="1889"/>
        <v>1823837.9</v>
      </c>
      <c r="CS105" s="76">
        <f t="shared" si="1890"/>
        <v>559457.14412587415</v>
      </c>
      <c r="CT105" s="76">
        <f t="shared" si="1891"/>
        <v>3772555.37</v>
      </c>
      <c r="CU105" s="76">
        <f t="shared" si="1892"/>
        <v>2531014.771428572</v>
      </c>
      <c r="CV105" s="76">
        <f t="shared" si="1893"/>
        <v>3893680.26</v>
      </c>
      <c r="CW105" s="76">
        <f t="shared" si="1894"/>
        <v>2967686.4912244896</v>
      </c>
      <c r="CX105" s="76">
        <f t="shared" si="1895"/>
        <v>6704912.3569230791</v>
      </c>
      <c r="CY105" s="76">
        <f t="shared" si="1896"/>
        <v>2219504.0149999997</v>
      </c>
      <c r="CZ105" s="76">
        <f t="shared" si="1897"/>
        <v>8804020.645357145</v>
      </c>
      <c r="DA105" s="76">
        <f t="shared" si="1898"/>
        <v>9074453.4689610396</v>
      </c>
      <c r="DB105" s="76">
        <f t="shared" si="1899"/>
        <v>5118037.8077884614</v>
      </c>
      <c r="DC105" s="76">
        <f t="shared" si="1900"/>
        <v>1261243.8095238095</v>
      </c>
      <c r="DD105" s="76">
        <f t="shared" si="1900"/>
        <v>621637.9069597068</v>
      </c>
      <c r="DE105" s="88">
        <f t="shared" si="1902"/>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901"/>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0.32911355311355306</v>
      </c>
      <c r="BM106" s="86">
        <f t="shared" si="1903"/>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83"/>
        <v>2412803.0196428569</v>
      </c>
      <c r="CM106" s="76">
        <f t="shared" si="1884"/>
        <v>2684948.7669230765</v>
      </c>
      <c r="CN106" s="76">
        <f t="shared" si="1885"/>
        <v>3112533.4244444445</v>
      </c>
      <c r="CO106" s="76">
        <f t="shared" si="1886"/>
        <v>2087321.1022222224</v>
      </c>
      <c r="CP106" s="76">
        <f t="shared" si="1887"/>
        <v>3440631.6116923084</v>
      </c>
      <c r="CQ106" s="76">
        <f t="shared" si="1888"/>
        <v>2353843.6114285714</v>
      </c>
      <c r="CR106" s="76">
        <f t="shared" si="1889"/>
        <v>544740.57500000007</v>
      </c>
      <c r="CS106" s="76">
        <f t="shared" si="1890"/>
        <v>4137838.3043356645</v>
      </c>
      <c r="CT106" s="76">
        <f t="shared" si="1891"/>
        <v>4528826.9280000003</v>
      </c>
      <c r="CU106" s="76">
        <f t="shared" si="1892"/>
        <v>2238279.6800000006</v>
      </c>
      <c r="CV106" s="76">
        <f t="shared" si="1893"/>
        <v>3937010.1942857141</v>
      </c>
      <c r="CW106" s="76">
        <f t="shared" si="1894"/>
        <v>4539496.9312244896</v>
      </c>
      <c r="CX106" s="76">
        <f t="shared" si="1895"/>
        <v>1212992.9500000002</v>
      </c>
      <c r="CY106" s="76">
        <f t="shared" si="1896"/>
        <v>2638077.3872727277</v>
      </c>
      <c r="CZ106" s="76">
        <f t="shared" si="1897"/>
        <v>7914937.7201785706</v>
      </c>
      <c r="DA106" s="76">
        <f t="shared" si="1898"/>
        <v>5480283.4180815024</v>
      </c>
      <c r="DB106" s="76">
        <f t="shared" si="1899"/>
        <v>6248624.9725641022</v>
      </c>
      <c r="DC106" s="76">
        <f t="shared" si="1900"/>
        <v>722244.2857142858</v>
      </c>
      <c r="DD106" s="76">
        <f t="shared" si="1900"/>
        <v>5184499.1439999994</v>
      </c>
      <c r="DE106" s="88">
        <f t="shared" si="1902"/>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901"/>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903"/>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83"/>
        <v>727695.19230769249</v>
      </c>
      <c r="CM107" s="76">
        <f t="shared" si="1884"/>
        <v>3270614.0805882365</v>
      </c>
      <c r="CN107" s="76">
        <f t="shared" si="1885"/>
        <v>3490979.5424999995</v>
      </c>
      <c r="CO107" s="76">
        <f t="shared" si="1886"/>
        <v>1961353.9780000004</v>
      </c>
      <c r="CP107" s="76">
        <f t="shared" si="1887"/>
        <v>3659434.1034615394</v>
      </c>
      <c r="CQ107" s="76">
        <f t="shared" si="1888"/>
        <v>668765.30285714287</v>
      </c>
      <c r="CR107" s="76">
        <f t="shared" si="1889"/>
        <v>2225914.5950000002</v>
      </c>
      <c r="CS107" s="76">
        <f t="shared" si="1890"/>
        <v>4721590.6958974367</v>
      </c>
      <c r="CT107" s="76">
        <f t="shared" si="1891"/>
        <v>5247121.7672727276</v>
      </c>
      <c r="CU107" s="76">
        <f t="shared" si="1892"/>
        <v>2977436.3733333331</v>
      </c>
      <c r="CV107" s="76">
        <f t="shared" si="1893"/>
        <v>6383636.1771428566</v>
      </c>
      <c r="CW107" s="76">
        <f t="shared" si="1894"/>
        <v>1161822.3756632654</v>
      </c>
      <c r="CX107" s="76">
        <f t="shared" si="1895"/>
        <v>6523944.7000000011</v>
      </c>
      <c r="CY107" s="76">
        <f t="shared" si="1896"/>
        <v>2859909.1772727272</v>
      </c>
      <c r="CZ107" s="76">
        <f t="shared" si="1897"/>
        <v>6697605.9281593403</v>
      </c>
      <c r="DA107" s="76">
        <f t="shared" si="1898"/>
        <v>4811815.0285714297</v>
      </c>
      <c r="DB107" s="76">
        <f t="shared" si="1899"/>
        <v>3852054.8937362637</v>
      </c>
      <c r="DC107" s="76">
        <f t="shared" si="1900"/>
        <v>5451728.8728571432</v>
      </c>
      <c r="DD107" s="76">
        <f t="shared" si="1900"/>
        <v>5143475.2597402604</v>
      </c>
      <c r="DE107" s="88">
        <f t="shared" si="1902"/>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901"/>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903"/>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83"/>
        <v>3756905.7980769239</v>
      </c>
      <c r="CM108" s="76">
        <f t="shared" si="1884"/>
        <v>3099448.2352941176</v>
      </c>
      <c r="CN108" s="76">
        <f t="shared" si="1885"/>
        <v>3170873.4662499996</v>
      </c>
      <c r="CO108" s="76">
        <f t="shared" si="1886"/>
        <v>2772702.9600000004</v>
      </c>
      <c r="CP108" s="76">
        <f t="shared" si="1887"/>
        <v>2957036.9634615392</v>
      </c>
      <c r="CQ108" s="76">
        <f t="shared" si="1888"/>
        <v>2654362.3542857147</v>
      </c>
      <c r="CR108" s="76">
        <f t="shared" si="1889"/>
        <v>2021151.8799999997</v>
      </c>
      <c r="CS108" s="76">
        <f t="shared" si="1890"/>
        <v>4700020.6943589738</v>
      </c>
      <c r="CT108" s="76">
        <f t="shared" si="1891"/>
        <v>5377810.4699999997</v>
      </c>
      <c r="CU108" s="76">
        <f t="shared" si="1892"/>
        <v>5664632.2133333329</v>
      </c>
      <c r="CV108" s="76">
        <f t="shared" si="1893"/>
        <v>215271.75999999998</v>
      </c>
      <c r="CW108" s="76">
        <f t="shared" si="1894"/>
        <v>2900838.7571428572</v>
      </c>
      <c r="CX108" s="76">
        <f t="shared" si="1895"/>
        <v>6368456.5615384625</v>
      </c>
      <c r="CY108" s="76">
        <f t="shared" si="1896"/>
        <v>2483921.9618181824</v>
      </c>
      <c r="CZ108" s="76">
        <f t="shared" si="1897"/>
        <v>7599016.6486950554</v>
      </c>
      <c r="DA108" s="76">
        <f t="shared" si="1898"/>
        <v>3605206.7856743261</v>
      </c>
      <c r="DB108" s="76">
        <f t="shared" si="1899"/>
        <v>2665961.538461538</v>
      </c>
      <c r="DC108" s="76">
        <f t="shared" si="1900"/>
        <v>7109807.7731043957</v>
      </c>
      <c r="DD108" s="76">
        <f t="shared" si="1900"/>
        <v>4780148.299835165</v>
      </c>
      <c r="DE108" s="88">
        <f t="shared" si="1902"/>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901"/>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0.31599999999999995</v>
      </c>
      <c r="BM109" s="86">
        <f t="shared" si="1903"/>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83"/>
        <v>3064262.4375000005</v>
      </c>
      <c r="CM109" s="76">
        <f t="shared" si="1884"/>
        <v>2690361.472941177</v>
      </c>
      <c r="CN109" s="76">
        <f t="shared" si="1885"/>
        <v>2852151.2250000001</v>
      </c>
      <c r="CO109" s="76">
        <f t="shared" si="1886"/>
        <v>2323241.0400000005</v>
      </c>
      <c r="CP109" s="76">
        <f t="shared" si="1887"/>
        <v>801638.15875739628</v>
      </c>
      <c r="CQ109" s="76">
        <f t="shared" si="1888"/>
        <v>2657474.6585714286</v>
      </c>
      <c r="CR109" s="76">
        <f t="shared" si="1889"/>
        <v>1998399.4799999997</v>
      </c>
      <c r="CS109" s="76">
        <f t="shared" si="1890"/>
        <v>4483581.1876923069</v>
      </c>
      <c r="CT109" s="76">
        <f t="shared" si="1891"/>
        <v>6133065.120000001</v>
      </c>
      <c r="CU109" s="76">
        <f t="shared" si="1892"/>
        <v>1470126.9333333331</v>
      </c>
      <c r="CV109" s="76">
        <f t="shared" si="1893"/>
        <v>4213570.7371428572</v>
      </c>
      <c r="CW109" s="76">
        <f t="shared" si="1894"/>
        <v>3732693.6921428577</v>
      </c>
      <c r="CX109" s="76">
        <f t="shared" si="1895"/>
        <v>6305105.0584615385</v>
      </c>
      <c r="CY109" s="76">
        <f t="shared" si="1896"/>
        <v>2721293.9401785713</v>
      </c>
      <c r="CZ109" s="76">
        <f t="shared" si="1897"/>
        <v>5526305.7587225279</v>
      </c>
      <c r="DA109" s="76">
        <f t="shared" si="1898"/>
        <v>1007194.3833943834</v>
      </c>
      <c r="DB109" s="76">
        <f t="shared" si="1899"/>
        <v>6294868.7019917564</v>
      </c>
      <c r="DC109" s="76">
        <f t="shared" si="1900"/>
        <v>6428436.9695604406</v>
      </c>
      <c r="DD109" s="76">
        <f t="shared" si="1900"/>
        <v>5152974.0799999991</v>
      </c>
      <c r="DE109" s="88">
        <f t="shared" si="1902"/>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901"/>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903"/>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83"/>
        <v>2949306.2910714289</v>
      </c>
      <c r="CM110" s="76">
        <f t="shared" si="1884"/>
        <v>2877902.3294117656</v>
      </c>
      <c r="CN110" s="76">
        <f t="shared" si="1885"/>
        <v>2477634.9675000003</v>
      </c>
      <c r="CO110" s="76">
        <f t="shared" si="1886"/>
        <v>480307.80000000005</v>
      </c>
      <c r="CP110" s="76">
        <f t="shared" si="1887"/>
        <v>3786817.1083431942</v>
      </c>
      <c r="CQ110" s="76">
        <f t="shared" si="1888"/>
        <v>3056651.98</v>
      </c>
      <c r="CR110" s="76">
        <f t="shared" si="1889"/>
        <v>2395893.4999999995</v>
      </c>
      <c r="CS110" s="76">
        <f t="shared" si="1890"/>
        <v>3445143.0726627219</v>
      </c>
      <c r="CT110" s="76">
        <f t="shared" si="1891"/>
        <v>5818346.5275000008</v>
      </c>
      <c r="CU110" s="76">
        <f t="shared" si="1892"/>
        <v>1855474.5066666664</v>
      </c>
      <c r="CV110" s="76">
        <f t="shared" si="1893"/>
        <v>4737234.1285714284</v>
      </c>
      <c r="CW110" s="76">
        <f t="shared" si="1894"/>
        <v>3838628.9425000004</v>
      </c>
      <c r="CX110" s="76">
        <f t="shared" si="1895"/>
        <v>4389265.546538461</v>
      </c>
      <c r="CY110" s="76">
        <f t="shared" si="1896"/>
        <v>3889328.5241071428</v>
      </c>
      <c r="CZ110" s="76">
        <f t="shared" si="1897"/>
        <v>4458369.3888461543</v>
      </c>
      <c r="DA110" s="76">
        <f t="shared" si="1898"/>
        <v>4849667.554487179</v>
      </c>
      <c r="DB110" s="76">
        <f t="shared" si="1899"/>
        <v>6823553.6173076918</v>
      </c>
      <c r="DC110" s="76">
        <f t="shared" si="1900"/>
        <v>4884475.1892307699</v>
      </c>
      <c r="DD110" s="76">
        <f t="shared" si="1900"/>
        <v>4511946.2699999996</v>
      </c>
      <c r="DE110" s="88">
        <f t="shared" si="1902"/>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901"/>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903"/>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83"/>
        <v>3303955.8321428578</v>
      </c>
      <c r="CM111" s="76">
        <f t="shared" si="1884"/>
        <v>1630876.8970588241</v>
      </c>
      <c r="CN111" s="76">
        <f t="shared" si="1885"/>
        <v>1051641.8333333333</v>
      </c>
      <c r="CO111" s="76">
        <f t="shared" si="1886"/>
        <v>2388181.1100000003</v>
      </c>
      <c r="CP111" s="76">
        <f t="shared" si="1887"/>
        <v>4138764.4266483518</v>
      </c>
      <c r="CQ111" s="76">
        <f t="shared" si="1888"/>
        <v>3754395.344285714</v>
      </c>
      <c r="CR111" s="76">
        <f t="shared" si="1889"/>
        <v>3072793.2399999998</v>
      </c>
      <c r="CS111" s="76">
        <f t="shared" si="1890"/>
        <v>3655682.3678106507</v>
      </c>
      <c r="CT111" s="76">
        <f t="shared" si="1891"/>
        <v>2440622.3764285711</v>
      </c>
      <c r="CU111" s="76">
        <f t="shared" si="1892"/>
        <v>2657654.3888888885</v>
      </c>
      <c r="CV111" s="76">
        <f t="shared" si="1893"/>
        <v>5102541.5399999991</v>
      </c>
      <c r="CW111" s="76">
        <f t="shared" si="1894"/>
        <v>3964912.5085714301</v>
      </c>
      <c r="CX111" s="76">
        <f t="shared" si="1895"/>
        <v>5922874.038461539</v>
      </c>
      <c r="CY111" s="76">
        <f t="shared" si="1896"/>
        <v>1079271.4057142856</v>
      </c>
      <c r="CZ111" s="76">
        <f t="shared" si="1897"/>
        <v>6039016.1192307705</v>
      </c>
      <c r="DA111" s="76">
        <f t="shared" si="1898"/>
        <v>7269568.5148478439</v>
      </c>
      <c r="DB111" s="76">
        <f t="shared" si="1899"/>
        <v>7553335.6261446895</v>
      </c>
      <c r="DC111" s="76">
        <f t="shared" si="1900"/>
        <v>4611580.3394674556</v>
      </c>
      <c r="DD111" s="76">
        <f t="shared" si="1900"/>
        <v>2180226.0449999999</v>
      </c>
      <c r="DE111" s="88">
        <f t="shared" si="1902"/>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901"/>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903"/>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83"/>
        <v>4047486.0200000005</v>
      </c>
      <c r="CM112" s="76">
        <f t="shared" si="1884"/>
        <v>680356.48941176455</v>
      </c>
      <c r="CN112" s="76">
        <f t="shared" si="1885"/>
        <v>2304933.5</v>
      </c>
      <c r="CO112" s="76">
        <f t="shared" si="1886"/>
        <v>3067979.5470000007</v>
      </c>
      <c r="CP112" s="76">
        <f t="shared" si="1887"/>
        <v>4215382.1922493139</v>
      </c>
      <c r="CQ112" s="76">
        <f t="shared" si="1888"/>
        <v>3507985.5257142857</v>
      </c>
      <c r="CR112" s="76">
        <f t="shared" si="1889"/>
        <v>3248676.6399999997</v>
      </c>
      <c r="CS112" s="76">
        <f t="shared" si="1890"/>
        <v>435823.35833333334</v>
      </c>
      <c r="CT112" s="76">
        <f t="shared" si="1891"/>
        <v>4552863.1114285709</v>
      </c>
      <c r="CU112" s="76">
        <f t="shared" si="1892"/>
        <v>3166909.4266666663</v>
      </c>
      <c r="CV112" s="76">
        <f t="shared" si="1893"/>
        <v>5231651.6571428562</v>
      </c>
      <c r="CW112" s="76">
        <f t="shared" si="1894"/>
        <v>3956437.3370408178</v>
      </c>
      <c r="CX112" s="76">
        <f t="shared" si="1895"/>
        <v>5723041.153846154</v>
      </c>
      <c r="CY112" s="76">
        <f t="shared" si="1896"/>
        <v>2987309.4555952377</v>
      </c>
      <c r="CZ112" s="76">
        <f t="shared" si="1897"/>
        <v>8376279.5550366314</v>
      </c>
      <c r="DA112" s="76">
        <f t="shared" si="1898"/>
        <v>7821844.0167857148</v>
      </c>
      <c r="DB112" s="76">
        <f t="shared" si="1899"/>
        <v>5694695.7956639202</v>
      </c>
      <c r="DC112" s="76">
        <f t="shared" si="1900"/>
        <v>1812258.3431952663</v>
      </c>
      <c r="DD112" s="76">
        <f t="shared" si="1900"/>
        <v>712991.56043956033</v>
      </c>
      <c r="DE112" s="88">
        <f t="shared" si="1902"/>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901"/>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903"/>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83"/>
        <v>3182298.6771428576</v>
      </c>
      <c r="CM113" s="76">
        <f t="shared" si="1884"/>
        <v>3015425.8211764703</v>
      </c>
      <c r="CN113" s="76">
        <f t="shared" si="1885"/>
        <v>2211797.6066666669</v>
      </c>
      <c r="CO113" s="76">
        <f t="shared" si="1886"/>
        <v>3149146.5750000007</v>
      </c>
      <c r="CP113" s="76">
        <f t="shared" si="1887"/>
        <v>3944281.6279748823</v>
      </c>
      <c r="CQ113" s="76">
        <f t="shared" si="1888"/>
        <v>3345964.5999999996</v>
      </c>
      <c r="CR113" s="76">
        <f t="shared" si="1889"/>
        <v>1035275.5249999999</v>
      </c>
      <c r="CS113" s="76">
        <f t="shared" si="1890"/>
        <v>3323426.1333333333</v>
      </c>
      <c r="CT113" s="76">
        <f t="shared" si="1891"/>
        <v>4975552.1250000009</v>
      </c>
      <c r="CU113" s="76">
        <f t="shared" si="1892"/>
        <v>2918526.3499999996</v>
      </c>
      <c r="CV113" s="76">
        <f t="shared" si="1893"/>
        <v>5111335.7485714285</v>
      </c>
      <c r="CW113" s="76">
        <f t="shared" si="1894"/>
        <v>5353716.3612244921</v>
      </c>
      <c r="CX113" s="76">
        <f t="shared" si="1895"/>
        <v>724573.73538461537</v>
      </c>
      <c r="CY113" s="76">
        <f t="shared" si="1896"/>
        <v>3455178.4409523807</v>
      </c>
      <c r="CZ113" s="76">
        <f t="shared" si="1897"/>
        <v>9085643.2669230793</v>
      </c>
      <c r="DA113" s="76">
        <f t="shared" si="1898"/>
        <v>6836370.7870714283</v>
      </c>
      <c r="DB113" s="76">
        <f t="shared" si="1899"/>
        <v>6102448.1740384614</v>
      </c>
      <c r="DC113" s="76">
        <f t="shared" si="1900"/>
        <v>943138.73203719372</v>
      </c>
      <c r="DD113" s="76">
        <f t="shared" si="1900"/>
        <v>5109228.8645447409</v>
      </c>
      <c r="DE113" s="88">
        <f t="shared" si="1902"/>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901"/>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0.30082810047095759</v>
      </c>
      <c r="BM114" s="86">
        <f t="shared" si="1903"/>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83"/>
        <v>827540.77363636368</v>
      </c>
      <c r="CM114" s="76">
        <f t="shared" si="1884"/>
        <v>2904389.9733333332</v>
      </c>
      <c r="CN114" s="76">
        <f t="shared" si="1885"/>
        <v>3026393.4349999996</v>
      </c>
      <c r="CO114" s="76">
        <f t="shared" si="1886"/>
        <v>3472056.4140000008</v>
      </c>
      <c r="CP114" s="76">
        <f t="shared" si="1887"/>
        <v>3376962.7577781593</v>
      </c>
      <c r="CQ114" s="76">
        <f t="shared" si="1888"/>
        <v>692597.28428571427</v>
      </c>
      <c r="CR114" s="76">
        <f t="shared" si="1889"/>
        <v>3676624.6999999993</v>
      </c>
      <c r="CS114" s="76">
        <f t="shared" si="1890"/>
        <v>3828701.88076923</v>
      </c>
      <c r="CT114" s="76">
        <f t="shared" si="1891"/>
        <v>5073540.4285714282</v>
      </c>
      <c r="CU114" s="76">
        <f t="shared" si="1892"/>
        <v>3218687.5899999994</v>
      </c>
      <c r="CV114" s="76">
        <f t="shared" si="1893"/>
        <v>7106393.0057142852</v>
      </c>
      <c r="CW114" s="76">
        <f t="shared" si="1894"/>
        <v>1918908.0561224495</v>
      </c>
      <c r="CX114" s="76">
        <f t="shared" si="1895"/>
        <v>4330897.8138461541</v>
      </c>
      <c r="CY114" s="76">
        <f t="shared" si="1896"/>
        <v>3537940.1249999995</v>
      </c>
      <c r="CZ114" s="76">
        <f t="shared" si="1897"/>
        <v>6234543.7413675217</v>
      </c>
      <c r="DA114" s="76">
        <f t="shared" si="1898"/>
        <v>6793424.3645714307</v>
      </c>
      <c r="DB114" s="76">
        <f t="shared" si="1899"/>
        <v>3963329.2392124543</v>
      </c>
      <c r="DC114" s="76">
        <f t="shared" si="1900"/>
        <v>5638665.5780304316</v>
      </c>
      <c r="DD114" s="76">
        <f t="shared" si="1900"/>
        <v>7511123.8442268437</v>
      </c>
      <c r="DE114" s="88">
        <f t="shared" si="1902"/>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901"/>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903"/>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83"/>
        <v>3765238.5881818184</v>
      </c>
      <c r="CM115" s="76">
        <f t="shared" si="1884"/>
        <v>3732577.4415624999</v>
      </c>
      <c r="CN115" s="76">
        <f t="shared" si="1885"/>
        <v>3437869.1228571427</v>
      </c>
      <c r="CO115" s="76">
        <f t="shared" si="1886"/>
        <v>4196391.5430000005</v>
      </c>
      <c r="CP115" s="76">
        <f t="shared" si="1887"/>
        <v>3029730.1342479396</v>
      </c>
      <c r="CQ115" s="76">
        <f t="shared" si="1888"/>
        <v>4208045.0257142857</v>
      </c>
      <c r="CR115" s="76">
        <f t="shared" si="1889"/>
        <v>3154878.0624999995</v>
      </c>
      <c r="CS115" s="76">
        <f t="shared" si="1890"/>
        <v>4145468.9676923063</v>
      </c>
      <c r="CT115" s="76">
        <f t="shared" si="1891"/>
        <v>4875356.6235714275</v>
      </c>
      <c r="CU115" s="76">
        <f t="shared" si="1892"/>
        <v>4489153.5599999996</v>
      </c>
      <c r="CV115" s="76">
        <f t="shared" si="1893"/>
        <v>1838163.1871428569</v>
      </c>
      <c r="CW115" s="76">
        <f t="shared" si="1894"/>
        <v>4076786.7053571441</v>
      </c>
      <c r="CX115" s="76">
        <f t="shared" si="1895"/>
        <v>6684326.0676923087</v>
      </c>
      <c r="CY115" s="76">
        <f t="shared" si="1896"/>
        <v>3219342.3955555558</v>
      </c>
      <c r="CZ115" s="76">
        <f t="shared" si="1897"/>
        <v>6241323.1632478638</v>
      </c>
      <c r="DA115" s="76">
        <f t="shared" si="1898"/>
        <v>4744775.9784285733</v>
      </c>
      <c r="DB115" s="76">
        <f t="shared" si="1899"/>
        <v>2248404.3676923076</v>
      </c>
      <c r="DC115" s="76">
        <f t="shared" si="1900"/>
        <v>7478721.8004649179</v>
      </c>
      <c r="DD115" s="76">
        <f t="shared" si="1900"/>
        <v>7368364.5631397171</v>
      </c>
      <c r="DE115" s="88">
        <f t="shared" si="1902"/>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901"/>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903"/>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83"/>
        <v>3265266.0804545451</v>
      </c>
      <c r="CM116" s="76">
        <f t="shared" si="1884"/>
        <v>3832287.6100000008</v>
      </c>
      <c r="CN116" s="76">
        <f t="shared" si="1885"/>
        <v>3457934.0821428564</v>
      </c>
      <c r="CO116" s="76">
        <f t="shared" si="1886"/>
        <v>6437224.3050000016</v>
      </c>
      <c r="CP116" s="76">
        <f t="shared" si="1887"/>
        <v>407345.1088598902</v>
      </c>
      <c r="CQ116" s="76">
        <f t="shared" si="1888"/>
        <v>4381480.5257142857</v>
      </c>
      <c r="CR116" s="76">
        <f t="shared" si="1889"/>
        <v>3703451.9075000002</v>
      </c>
      <c r="CS116" s="76">
        <f t="shared" si="1890"/>
        <v>4198346.6192307696</v>
      </c>
      <c r="CT116" s="76">
        <f t="shared" si="1891"/>
        <v>4612974.3771428578</v>
      </c>
      <c r="CU116" s="76">
        <f t="shared" si="1892"/>
        <v>1900368.4699999997</v>
      </c>
      <c r="CV116" s="76">
        <f t="shared" si="1893"/>
        <v>4307745.8835714282</v>
      </c>
      <c r="CW116" s="76">
        <f t="shared" si="1894"/>
        <v>3641975.2576530622</v>
      </c>
      <c r="CX116" s="76">
        <f t="shared" si="1895"/>
        <v>5056062.1991666667</v>
      </c>
      <c r="CY116" s="76">
        <f t="shared" si="1896"/>
        <v>3016008.4422222227</v>
      </c>
      <c r="CZ116" s="76">
        <f t="shared" si="1897"/>
        <v>4418120.3090598295</v>
      </c>
      <c r="DA116" s="76">
        <f t="shared" si="1898"/>
        <v>2066377.1428571434</v>
      </c>
      <c r="DB116" s="76">
        <f t="shared" si="1899"/>
        <v>6426331.8494688645</v>
      </c>
      <c r="DC116" s="76">
        <f t="shared" si="1900"/>
        <v>7173616.0449915463</v>
      </c>
      <c r="DD116" s="76">
        <f t="shared" si="1900"/>
        <v>4168379.2247959184</v>
      </c>
      <c r="DE116" s="88">
        <f t="shared" si="1902"/>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901"/>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903"/>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83"/>
        <v>3981185.8338461546</v>
      </c>
      <c r="CM117" s="76">
        <f t="shared" si="1884"/>
        <v>3158227.5346875004</v>
      </c>
      <c r="CN117" s="76">
        <f t="shared" si="1885"/>
        <v>4763181.9285714282</v>
      </c>
      <c r="CO117" s="76">
        <f t="shared" si="1886"/>
        <v>1832556.5290000003</v>
      </c>
      <c r="CP117" s="76">
        <f t="shared" si="1887"/>
        <v>4117459.6491586547</v>
      </c>
      <c r="CQ117" s="76">
        <f t="shared" si="1888"/>
        <v>4701015.4564285716</v>
      </c>
      <c r="CR117" s="76">
        <f t="shared" si="1889"/>
        <v>3740268.4250000003</v>
      </c>
      <c r="CS117" s="76">
        <f t="shared" si="1890"/>
        <v>3825219.8192307693</v>
      </c>
      <c r="CT117" s="76">
        <f t="shared" si="1891"/>
        <v>3982367.6100000008</v>
      </c>
      <c r="CU117" s="76">
        <f t="shared" si="1892"/>
        <v>3063376.5199999996</v>
      </c>
      <c r="CV117" s="76">
        <f t="shared" si="1893"/>
        <v>5273658.2500000009</v>
      </c>
      <c r="CW117" s="76">
        <f t="shared" si="1894"/>
        <v>3789729.9492857154</v>
      </c>
      <c r="CX117" s="76">
        <f t="shared" si="1895"/>
        <v>5308872.9983333331</v>
      </c>
      <c r="CY117" s="76">
        <f t="shared" si="1896"/>
        <v>2864527.1711111115</v>
      </c>
      <c r="CZ117" s="76">
        <f t="shared" si="1897"/>
        <v>1907851.9589743589</v>
      </c>
      <c r="DA117" s="76">
        <f t="shared" si="1898"/>
        <v>6153895.3440000014</v>
      </c>
      <c r="DB117" s="76">
        <f t="shared" si="1899"/>
        <v>6692622.2797802193</v>
      </c>
      <c r="DC117" s="76">
        <f t="shared" si="1900"/>
        <v>5110560.8833770063</v>
      </c>
      <c r="DD117" s="76">
        <f t="shared" si="1900"/>
        <v>4948941.9232653063</v>
      </c>
      <c r="DE117" s="88">
        <f t="shared" si="1902"/>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901"/>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903"/>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83"/>
        <v>3717281.0707692308</v>
      </c>
      <c r="CM118" s="76">
        <f t="shared" si="1884"/>
        <v>3846266.8565625008</v>
      </c>
      <c r="CN118" s="76">
        <f t="shared" si="1885"/>
        <v>1113015.1366666667</v>
      </c>
      <c r="CO118" s="76">
        <f t="shared" si="1886"/>
        <v>4094144.3910000008</v>
      </c>
      <c r="CP118" s="76">
        <f t="shared" si="1887"/>
        <v>4505820.1263873624</v>
      </c>
      <c r="CQ118" s="76">
        <f t="shared" si="1888"/>
        <v>4753305.4928571433</v>
      </c>
      <c r="CR118" s="76">
        <f t="shared" si="1889"/>
        <v>3754332.0750000002</v>
      </c>
      <c r="CS118" s="76">
        <f t="shared" si="1890"/>
        <v>4387425.9538461538</v>
      </c>
      <c r="CT118" s="76">
        <f t="shared" si="1891"/>
        <v>2238194.3142857146</v>
      </c>
      <c r="CU118" s="76">
        <f t="shared" si="1892"/>
        <v>3690209.0549999997</v>
      </c>
      <c r="CV118" s="76">
        <f t="shared" si="1893"/>
        <v>4575860.6265000002</v>
      </c>
      <c r="CW118" s="76">
        <f t="shared" si="1894"/>
        <v>4673683.1608163277</v>
      </c>
      <c r="CX118" s="76">
        <f t="shared" si="1895"/>
        <v>4586391.8741666675</v>
      </c>
      <c r="CY118" s="76">
        <f t="shared" si="1896"/>
        <v>869725.46000000008</v>
      </c>
      <c r="CZ118" s="76">
        <f t="shared" si="1897"/>
        <v>5008162.8102564095</v>
      </c>
      <c r="DA118" s="76">
        <f t="shared" si="1898"/>
        <v>7277714.7002857132</v>
      </c>
      <c r="DB118" s="76">
        <f t="shared" si="1899"/>
        <v>7175313.3614468863</v>
      </c>
      <c r="DC118" s="76">
        <f t="shared" si="1900"/>
        <v>4815304.6824683007</v>
      </c>
      <c r="DD118" s="76">
        <f t="shared" si="1900"/>
        <v>1570270.3422291994</v>
      </c>
      <c r="DE118" s="88">
        <f t="shared" si="1902"/>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901"/>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903"/>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83"/>
        <v>4281139.1284615388</v>
      </c>
      <c r="CM119" s="76">
        <f t="shared" si="1884"/>
        <v>1139265.6356250001</v>
      </c>
      <c r="CN119" s="76">
        <f t="shared" si="1885"/>
        <v>3865922.0966666667</v>
      </c>
      <c r="CO119" s="76">
        <f t="shared" si="1886"/>
        <v>4537130.2740000011</v>
      </c>
      <c r="CP119" s="76">
        <f t="shared" si="1887"/>
        <v>4947754.7205494512</v>
      </c>
      <c r="CQ119" s="76">
        <f t="shared" si="1888"/>
        <v>5272757.2750000013</v>
      </c>
      <c r="CR119" s="76">
        <f t="shared" si="1889"/>
        <v>3377543.7150000003</v>
      </c>
      <c r="CS119" s="76">
        <f t="shared" si="1890"/>
        <v>684105.00230769208</v>
      </c>
      <c r="CT119" s="76">
        <f t="shared" si="1891"/>
        <v>4428734.3371428577</v>
      </c>
      <c r="CU119" s="76">
        <f t="shared" si="1892"/>
        <v>3710323.6949999994</v>
      </c>
      <c r="CV119" s="76">
        <f t="shared" si="1893"/>
        <v>4488889.4400000004</v>
      </c>
      <c r="CW119" s="76">
        <f t="shared" si="1894"/>
        <v>3721439.7416326539</v>
      </c>
      <c r="CX119" s="76">
        <f t="shared" si="1895"/>
        <v>6439594.9612500006</v>
      </c>
      <c r="CY119" s="76">
        <f t="shared" si="1896"/>
        <v>4350732.1800000006</v>
      </c>
      <c r="CZ119" s="76">
        <f t="shared" si="1897"/>
        <v>5842825.7500854712</v>
      </c>
      <c r="DA119" s="76">
        <f t="shared" si="1898"/>
        <v>8100749.8942857133</v>
      </c>
      <c r="DB119" s="76">
        <f t="shared" si="1899"/>
        <v>5538491.1567307683</v>
      </c>
      <c r="DC119" s="76">
        <f t="shared" si="1900"/>
        <v>1882214.5731191884</v>
      </c>
      <c r="DD119" s="76">
        <f t="shared" si="1900"/>
        <v>1347412.1963304556</v>
      </c>
      <c r="DE119" s="88">
        <f t="shared" si="1902"/>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901"/>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903"/>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83"/>
        <v>4529860.376538462</v>
      </c>
      <c r="CM120" s="76">
        <f t="shared" si="1884"/>
        <v>3917278.3837500005</v>
      </c>
      <c r="CN120" s="76">
        <f t="shared" si="1885"/>
        <v>3474915.1399999992</v>
      </c>
      <c r="CO120" s="76">
        <f t="shared" si="1886"/>
        <v>4755186.5020000013</v>
      </c>
      <c r="CP120" s="76">
        <f t="shared" si="1887"/>
        <v>5527039.626407966</v>
      </c>
      <c r="CQ120" s="76">
        <f t="shared" si="1888"/>
        <v>5072476.8800000008</v>
      </c>
      <c r="CR120" s="76">
        <f t="shared" si="1889"/>
        <v>1998328.845</v>
      </c>
      <c r="CS120" s="76">
        <f t="shared" si="1890"/>
        <v>4924028.8176923059</v>
      </c>
      <c r="CT120" s="76">
        <f t="shared" si="1891"/>
        <v>4438685.978571428</v>
      </c>
      <c r="CU120" s="76">
        <f t="shared" si="1892"/>
        <v>4248519.21</v>
      </c>
      <c r="CV120" s="76">
        <f t="shared" si="1893"/>
        <v>4870168.8959999997</v>
      </c>
      <c r="CW120" s="76">
        <f t="shared" si="1894"/>
        <v>5887178.0526530631</v>
      </c>
      <c r="CX120" s="76">
        <f t="shared" si="1895"/>
        <v>1023881.8333333333</v>
      </c>
      <c r="CY120" s="76">
        <f t="shared" si="1896"/>
        <v>3969181.5733333337</v>
      </c>
      <c r="CZ120" s="76">
        <f t="shared" si="1897"/>
        <v>6719942.0425030524</v>
      </c>
      <c r="DA120" s="76">
        <f t="shared" si="1898"/>
        <v>6726621.4494285733</v>
      </c>
      <c r="DB120" s="76">
        <f t="shared" si="1899"/>
        <v>6545968.1037820503</v>
      </c>
      <c r="DC120" s="76">
        <f t="shared" si="1900"/>
        <v>1430584.6153846153</v>
      </c>
      <c r="DD120" s="76">
        <f t="shared" si="1900"/>
        <v>6199479.4974097349</v>
      </c>
      <c r="DE120" s="88">
        <f t="shared" si="1902"/>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901"/>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903"/>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83"/>
        <v>1004008.863846154</v>
      </c>
      <c r="CM121" s="76">
        <f t="shared" si="1884"/>
        <v>3849919.2437500008</v>
      </c>
      <c r="CN121" s="76">
        <f t="shared" si="1885"/>
        <v>3852246.3199999994</v>
      </c>
      <c r="CO121" s="76">
        <f t="shared" si="1886"/>
        <v>5150810.16</v>
      </c>
      <c r="CP121" s="76">
        <f t="shared" si="1887"/>
        <v>4912745.9301304938</v>
      </c>
      <c r="CQ121" s="76">
        <f t="shared" si="1888"/>
        <v>1042360.7076923079</v>
      </c>
      <c r="CR121" s="76">
        <f t="shared" si="1889"/>
        <v>4490232.6549999993</v>
      </c>
      <c r="CS121" s="76">
        <f t="shared" si="1890"/>
        <v>4548231.9553846149</v>
      </c>
      <c r="CT121" s="76">
        <f t="shared" si="1891"/>
        <v>3966949.3357142853</v>
      </c>
      <c r="CU121" s="76">
        <f t="shared" si="1892"/>
        <v>4330949.3528571418</v>
      </c>
      <c r="CV121" s="76">
        <f t="shared" si="1893"/>
        <v>5367190.1209999993</v>
      </c>
      <c r="CW121" s="76">
        <f t="shared" si="1894"/>
        <v>1516593.834666667</v>
      </c>
      <c r="CX121" s="76">
        <f t="shared" si="1895"/>
        <v>4408190.1233333331</v>
      </c>
      <c r="CY121" s="76">
        <f t="shared" si="1896"/>
        <v>3904714.8133333335</v>
      </c>
      <c r="CZ121" s="76">
        <f t="shared" si="1897"/>
        <v>6660287.4399999985</v>
      </c>
      <c r="DA121" s="76">
        <f t="shared" si="1898"/>
        <v>7063767.2430000007</v>
      </c>
      <c r="DB121" s="76">
        <f t="shared" si="1899"/>
        <v>3264055.905228937</v>
      </c>
      <c r="DC121" s="76">
        <f t="shared" si="1900"/>
        <v>4832597.308351648</v>
      </c>
      <c r="DD121" s="76">
        <f t="shared" si="1900"/>
        <v>6689945.3129349826</v>
      </c>
      <c r="DE121" s="88">
        <f t="shared" si="1902"/>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901"/>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903"/>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83"/>
        <v>4192989.9919230775</v>
      </c>
      <c r="CM122" s="76">
        <f t="shared" si="1884"/>
        <v>4417814.7300000014</v>
      </c>
      <c r="CN122" s="76">
        <f t="shared" si="1885"/>
        <v>4016115.4599999995</v>
      </c>
      <c r="CO122" s="76">
        <f t="shared" si="1886"/>
        <v>4455086.3485714281</v>
      </c>
      <c r="CP122" s="76">
        <f t="shared" si="1887"/>
        <v>5433656.3627815926</v>
      </c>
      <c r="CQ122" s="76">
        <f t="shared" si="1888"/>
        <v>5606613.0461538471</v>
      </c>
      <c r="CR122" s="76">
        <f t="shared" si="1889"/>
        <v>4288288.1999999993</v>
      </c>
      <c r="CS122" s="76">
        <f t="shared" si="1890"/>
        <v>3968855.2479999997</v>
      </c>
      <c r="CT122" s="76">
        <f t="shared" si="1891"/>
        <v>4957620.5430000005</v>
      </c>
      <c r="CU122" s="76">
        <f t="shared" si="1892"/>
        <v>5882205.1671428559</v>
      </c>
      <c r="CV122" s="76">
        <f t="shared" si="1893"/>
        <v>1738551.2550000001</v>
      </c>
      <c r="CW122" s="76">
        <f t="shared" si="1894"/>
        <v>5391254.7156666676</v>
      </c>
      <c r="CX122" s="76">
        <f t="shared" si="1895"/>
        <v>5139701.0453333333</v>
      </c>
      <c r="CY122" s="76">
        <f t="shared" si="1896"/>
        <v>3435312.8333333335</v>
      </c>
      <c r="CZ122" s="76">
        <f t="shared" si="1897"/>
        <v>4989024.2544871802</v>
      </c>
      <c r="DA122" s="76">
        <f t="shared" si="1898"/>
        <v>5311698.9705000008</v>
      </c>
      <c r="DB122" s="76">
        <f t="shared" si="1899"/>
        <v>2385960.8058608053</v>
      </c>
      <c r="DC122" s="76">
        <f t="shared" si="1900"/>
        <v>6023918.093076922</v>
      </c>
      <c r="DD122" s="76">
        <f t="shared" si="1900"/>
        <v>9129077.1881746035</v>
      </c>
      <c r="DE122" s="88">
        <f t="shared" si="1902"/>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901"/>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903"/>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83"/>
        <v>3855691.0523076924</v>
      </c>
      <c r="CM123" s="76">
        <f t="shared" si="1884"/>
        <v>4449125.2742307698</v>
      </c>
      <c r="CN123" s="76">
        <f t="shared" si="1885"/>
        <v>3988183.8199999994</v>
      </c>
      <c r="CO123" s="76">
        <f t="shared" si="1886"/>
        <v>3961779.3771428568</v>
      </c>
      <c r="CP123" s="76">
        <f t="shared" si="1887"/>
        <v>759122.78161057725</v>
      </c>
      <c r="CQ123" s="76">
        <f t="shared" si="1888"/>
        <v>4955019.3134615384</v>
      </c>
      <c r="CR123" s="76">
        <f t="shared" si="1889"/>
        <v>4565469.7666666666</v>
      </c>
      <c r="CS123" s="76">
        <f t="shared" si="1890"/>
        <v>3758204.7830000003</v>
      </c>
      <c r="CT123" s="76">
        <f t="shared" si="1891"/>
        <v>4438358.012000001</v>
      </c>
      <c r="CU123" s="76">
        <f t="shared" si="1892"/>
        <v>1007530.977142857</v>
      </c>
      <c r="CV123" s="76">
        <f t="shared" si="1893"/>
        <v>4431543.193</v>
      </c>
      <c r="CW123" s="76">
        <f t="shared" si="1894"/>
        <v>6328247.4903333345</v>
      </c>
      <c r="CX123" s="76">
        <f t="shared" si="1895"/>
        <v>4795446.5440000007</v>
      </c>
      <c r="CY123" s="76">
        <f t="shared" si="1896"/>
        <v>4361627.2716666665</v>
      </c>
      <c r="CZ123" s="76">
        <f t="shared" si="1897"/>
        <v>4704084.3410256412</v>
      </c>
      <c r="DA123" s="76">
        <f t="shared" si="1898"/>
        <v>2166881.2698412696</v>
      </c>
      <c r="DB123" s="76">
        <f t="shared" si="1899"/>
        <v>9830022.6702838819</v>
      </c>
      <c r="DC123" s="76">
        <f t="shared" si="1900"/>
        <v>6822049.6839926746</v>
      </c>
      <c r="DD123" s="76">
        <f t="shared" si="1900"/>
        <v>5543422.4651373634</v>
      </c>
      <c r="DE123" s="88">
        <f t="shared" si="1902"/>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901"/>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903"/>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83"/>
        <v>4630360.3449999997</v>
      </c>
      <c r="CM124" s="76">
        <f t="shared" si="1884"/>
        <v>5045211.3673076928</v>
      </c>
      <c r="CN124" s="76">
        <f t="shared" si="1885"/>
        <v>3382350.813333333</v>
      </c>
      <c r="CO124" s="76">
        <f t="shared" si="1886"/>
        <v>458860.61285714281</v>
      </c>
      <c r="CP124" s="76">
        <f t="shared" si="1887"/>
        <v>5096378.6725721173</v>
      </c>
      <c r="CQ124" s="76">
        <f t="shared" si="1888"/>
        <v>5307211.2500000009</v>
      </c>
      <c r="CR124" s="76">
        <f t="shared" si="1889"/>
        <v>4634666.166666666</v>
      </c>
      <c r="CS124" s="76">
        <f t="shared" si="1890"/>
        <v>4623682.7339999992</v>
      </c>
      <c r="CT124" s="76">
        <f t="shared" si="1891"/>
        <v>4913777.9075000007</v>
      </c>
      <c r="CU124" s="76">
        <f t="shared" si="1892"/>
        <v>5796512.8257142855</v>
      </c>
      <c r="CV124" s="76">
        <f t="shared" si="1893"/>
        <v>4074579.7880000006</v>
      </c>
      <c r="CW124" s="76">
        <f t="shared" si="1894"/>
        <v>6981995.8890000023</v>
      </c>
      <c r="CX124" s="76">
        <f t="shared" si="1895"/>
        <v>5316190.8480000002</v>
      </c>
      <c r="CY124" s="76">
        <f t="shared" si="1896"/>
        <v>6514158.1527777771</v>
      </c>
      <c r="CZ124" s="76">
        <f t="shared" si="1897"/>
        <v>1835980.3384615388</v>
      </c>
      <c r="DA124" s="76">
        <f t="shared" si="1898"/>
        <v>6159896.8269841261</v>
      </c>
      <c r="DB124" s="76">
        <f t="shared" si="1899"/>
        <v>14217382.393269228</v>
      </c>
      <c r="DC124" s="76">
        <f t="shared" si="1900"/>
        <v>4438292.6371611711</v>
      </c>
      <c r="DD124" s="76">
        <f t="shared" si="1900"/>
        <v>5545742.4865293037</v>
      </c>
      <c r="DE124" s="88">
        <f t="shared" si="1902"/>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901"/>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903"/>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83"/>
        <v>3748406.3357142853</v>
      </c>
      <c r="CM125" s="76">
        <f t="shared" si="1884"/>
        <v>9266346.9226923082</v>
      </c>
      <c r="CN125" s="76">
        <f t="shared" si="1885"/>
        <v>1150132.8000000003</v>
      </c>
      <c r="CO125" s="76">
        <f t="shared" si="1886"/>
        <v>4747903.9442857141</v>
      </c>
      <c r="CP125" s="76">
        <f t="shared" si="1887"/>
        <v>4539724.1687019244</v>
      </c>
      <c r="CQ125" s="76">
        <f t="shared" si="1888"/>
        <v>5533323.5999999996</v>
      </c>
      <c r="CR125" s="76">
        <f t="shared" si="1889"/>
        <v>5293689.333333333</v>
      </c>
      <c r="CS125" s="76">
        <f t="shared" si="1890"/>
        <v>3888212.2454999993</v>
      </c>
      <c r="CT125" s="76">
        <f t="shared" si="1891"/>
        <v>1425638.0280000002</v>
      </c>
      <c r="CU125" s="76">
        <f t="shared" si="1892"/>
        <v>5780863.8171428572</v>
      </c>
      <c r="CV125" s="76">
        <f t="shared" si="1893"/>
        <v>4225916.3624999998</v>
      </c>
      <c r="CW125" s="76">
        <f t="shared" si="1894"/>
        <v>5919776.1280000014</v>
      </c>
      <c r="CX125" s="76">
        <f t="shared" si="1895"/>
        <v>5432249.6600000001</v>
      </c>
      <c r="CY125" s="76">
        <f t="shared" si="1896"/>
        <v>1459469.76</v>
      </c>
      <c r="CZ125" s="76">
        <f t="shared" si="1897"/>
        <v>4966145.1179487184</v>
      </c>
      <c r="DA125" s="76">
        <f t="shared" si="1898"/>
        <v>7012496.0536507936</v>
      </c>
      <c r="DB125" s="76">
        <f t="shared" si="1899"/>
        <v>10796369.404107142</v>
      </c>
      <c r="DC125" s="76">
        <f t="shared" si="1900"/>
        <v>5438632.3372100135</v>
      </c>
      <c r="DD125" s="76">
        <f t="shared" si="1900"/>
        <v>2217604.3982371795</v>
      </c>
      <c r="DE125" s="88">
        <f t="shared" si="1902"/>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901"/>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0.24876831501831501</v>
      </c>
      <c r="BM126" s="86">
        <f t="shared" si="1903"/>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83"/>
        <v>3476126.7228571428</v>
      </c>
      <c r="CM126" s="76">
        <f t="shared" si="1884"/>
        <v>1058408.1826923075</v>
      </c>
      <c r="CN126" s="76">
        <f t="shared" si="1885"/>
        <v>4147225.2000000007</v>
      </c>
      <c r="CO126" s="76">
        <f t="shared" si="1886"/>
        <v>4162850.3371428573</v>
      </c>
      <c r="CP126" s="76">
        <f t="shared" si="1887"/>
        <v>3431844.206666667</v>
      </c>
      <c r="CQ126" s="76">
        <f t="shared" si="1888"/>
        <v>5643868.0738461539</v>
      </c>
      <c r="CR126" s="76">
        <f t="shared" si="1889"/>
        <v>5137034.6999999993</v>
      </c>
      <c r="CS126" s="76">
        <f t="shared" si="1890"/>
        <v>971821.10049999994</v>
      </c>
      <c r="CT126" s="76">
        <f t="shared" si="1891"/>
        <v>5089388.4345000004</v>
      </c>
      <c r="CU126" s="76">
        <f t="shared" si="1892"/>
        <v>6159022.4857142847</v>
      </c>
      <c r="CV126" s="76">
        <f t="shared" si="1893"/>
        <v>4821530.581818182</v>
      </c>
      <c r="CW126" s="76">
        <f t="shared" si="1894"/>
        <v>6123984.4446666688</v>
      </c>
      <c r="CX126" s="76">
        <f t="shared" si="1895"/>
        <v>5636059.1440000003</v>
      </c>
      <c r="CY126" s="76">
        <f t="shared" si="1896"/>
        <v>5462047.1733333338</v>
      </c>
      <c r="CZ126" s="76">
        <f t="shared" si="1897"/>
        <v>5868939.3488461543</v>
      </c>
      <c r="DA126" s="76">
        <f t="shared" si="1898"/>
        <v>6521759.6888888888</v>
      </c>
      <c r="DB126" s="76">
        <f t="shared" si="1899"/>
        <v>8511998.1978571434</v>
      </c>
      <c r="DC126" s="76">
        <f t="shared" si="1900"/>
        <v>2567954.6520146527</v>
      </c>
      <c r="DD126" s="76">
        <f t="shared" si="1900"/>
        <v>1758903.9329212452</v>
      </c>
      <c r="DE126" s="88">
        <f t="shared" si="1902"/>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901"/>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0.24876831501831501</v>
      </c>
      <c r="BM127" s="86">
        <f t="shared" si="1903"/>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83"/>
        <v>3941140.2685714285</v>
      </c>
      <c r="CM127" s="76">
        <f t="shared" si="1884"/>
        <v>5049332.3849999998</v>
      </c>
      <c r="CN127" s="76">
        <f t="shared" si="1885"/>
        <v>4909877.9775</v>
      </c>
      <c r="CO127" s="76">
        <f t="shared" si="1886"/>
        <v>3697317.2924999991</v>
      </c>
      <c r="CP127" s="76">
        <f t="shared" si="1887"/>
        <v>3451537.8800000004</v>
      </c>
      <c r="CQ127" s="76">
        <f t="shared" si="1888"/>
        <v>3808826.9261538461</v>
      </c>
      <c r="CR127" s="76">
        <f t="shared" si="1889"/>
        <v>867860.43749999988</v>
      </c>
      <c r="CS127" s="76">
        <f t="shared" si="1890"/>
        <v>5135520.8825000003</v>
      </c>
      <c r="CT127" s="76">
        <f t="shared" si="1891"/>
        <v>4737994.1835000003</v>
      </c>
      <c r="CU127" s="76">
        <f t="shared" si="1892"/>
        <v>7089086.963076924</v>
      </c>
      <c r="CV127" s="76">
        <f t="shared" si="1893"/>
        <v>4538841.6827272726</v>
      </c>
      <c r="CW127" s="76">
        <f t="shared" si="1894"/>
        <v>6989477.7300000023</v>
      </c>
      <c r="CX127" s="76">
        <f t="shared" si="1895"/>
        <v>1661079.9138461533</v>
      </c>
      <c r="CY127" s="76">
        <f t="shared" si="1896"/>
        <v>7581703.1951298695</v>
      </c>
      <c r="CZ127" s="76">
        <f t="shared" si="1897"/>
        <v>5938709.6107692318</v>
      </c>
      <c r="DA127" s="76">
        <f t="shared" si="1898"/>
        <v>5588879.9833333334</v>
      </c>
      <c r="DB127" s="76">
        <f t="shared" si="1899"/>
        <v>8121071.8249404766</v>
      </c>
      <c r="DC127" s="76">
        <f t="shared" si="1900"/>
        <v>1921583.8095238097</v>
      </c>
      <c r="DD127" s="76">
        <f t="shared" si="1900"/>
        <v>7033877.8362362636</v>
      </c>
      <c r="DE127" s="88">
        <f t="shared" si="1902"/>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901"/>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903"/>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83"/>
        <v>923925.97499999998</v>
      </c>
      <c r="CM128" s="76">
        <f t="shared" si="1884"/>
        <v>5690562.480769231</v>
      </c>
      <c r="CN128" s="76">
        <f t="shared" si="1885"/>
        <v>5017447.3990909085</v>
      </c>
      <c r="CO128" s="76">
        <f t="shared" si="1886"/>
        <v>4291258.0759999994</v>
      </c>
      <c r="CP128" s="76">
        <f t="shared" si="1887"/>
        <v>3523612.2800000003</v>
      </c>
      <c r="CQ128" s="76">
        <f t="shared" si="1888"/>
        <v>1106656.0371875002</v>
      </c>
      <c r="CR128" s="76">
        <f t="shared" si="1889"/>
        <v>5516121.8749999991</v>
      </c>
      <c r="CS128" s="76">
        <f t="shared" si="1890"/>
        <v>4581146.0089999996</v>
      </c>
      <c r="CT128" s="76">
        <f t="shared" si="1891"/>
        <v>5404725.9000000004</v>
      </c>
      <c r="CU128" s="76">
        <f t="shared" si="1892"/>
        <v>6079056.6938461531</v>
      </c>
      <c r="CV128" s="76">
        <f t="shared" si="1893"/>
        <v>5547554.0409090901</v>
      </c>
      <c r="CW128" s="76">
        <f t="shared" si="1894"/>
        <v>3438426.3246666673</v>
      </c>
      <c r="CX128" s="76">
        <f t="shared" si="1895"/>
        <v>5493680.6642307667</v>
      </c>
      <c r="CY128" s="76">
        <f t="shared" si="1896"/>
        <v>7509726.0280519482</v>
      </c>
      <c r="CZ128" s="76">
        <f t="shared" si="1897"/>
        <v>6402748.4569230778</v>
      </c>
      <c r="DA128" s="76">
        <f t="shared" si="1898"/>
        <v>7990382.1316666678</v>
      </c>
      <c r="DB128" s="76">
        <f t="shared" si="1899"/>
        <v>4839753.3894047625</v>
      </c>
      <c r="DC128" s="76">
        <f t="shared" si="1900"/>
        <v>7810078.2116361428</v>
      </c>
      <c r="DD128" s="76">
        <f t="shared" si="1900"/>
        <v>8228475.3885714272</v>
      </c>
      <c r="DE128" s="88">
        <f t="shared" si="1902"/>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v>36101984</v>
      </c>
      <c r="U129" s="181">
        <f t="shared" si="1901"/>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903"/>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83"/>
        <v>4126234.779333333</v>
      </c>
      <c r="CM129" s="76">
        <f t="shared" si="1884"/>
        <v>6140476.1484615393</v>
      </c>
      <c r="CN129" s="76">
        <f t="shared" si="1885"/>
        <v>5506962.8168181814</v>
      </c>
      <c r="CO129" s="76">
        <f t="shared" si="1886"/>
        <v>4466945.1159999995</v>
      </c>
      <c r="CP129" s="76">
        <f t="shared" si="1887"/>
        <v>2296909.4225000003</v>
      </c>
      <c r="CQ129" s="76">
        <f t="shared" si="1888"/>
        <v>6955501.125937501</v>
      </c>
      <c r="CR129" s="76">
        <f t="shared" si="1889"/>
        <v>5355397.51</v>
      </c>
      <c r="CS129" s="76">
        <f t="shared" si="1890"/>
        <v>3999657.1359999999</v>
      </c>
      <c r="CT129" s="76">
        <f t="shared" si="1891"/>
        <v>5648311.1596153844</v>
      </c>
      <c r="CU129" s="76">
        <f t="shared" si="1892"/>
        <v>5597351.5134615377</v>
      </c>
      <c r="CV129" s="76">
        <f t="shared" si="1893"/>
        <v>2713358.4119230765</v>
      </c>
      <c r="CW129" s="76">
        <f t="shared" si="1894"/>
        <v>6015345.6843333347</v>
      </c>
      <c r="CX129" s="76">
        <f t="shared" si="1895"/>
        <v>5572343.653846154</v>
      </c>
      <c r="CY129" s="76">
        <f t="shared" si="1896"/>
        <v>7917139.5709090903</v>
      </c>
      <c r="CZ129" s="76">
        <f t="shared" si="1897"/>
        <v>6073115.0900000008</v>
      </c>
      <c r="DA129" s="76">
        <f t="shared" si="1898"/>
        <v>5456154.165000001</v>
      </c>
      <c r="DB129" s="76">
        <f t="shared" si="1899"/>
        <v>3697186.7600732595</v>
      </c>
      <c r="DC129" s="76">
        <f t="shared" si="1900"/>
        <v>7737313.8526007328</v>
      </c>
      <c r="DD129" s="76">
        <f t="shared" si="1900"/>
        <v>8906809.0745787565</v>
      </c>
      <c r="DE129" s="88">
        <f t="shared" si="1902"/>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v>25391557</v>
      </c>
      <c r="U130" s="181">
        <f t="shared" si="1901"/>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v>0.25241758241758239</v>
      </c>
      <c r="BM130" s="86">
        <f t="shared" si="1903"/>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83"/>
        <v>3685873.7240000013</v>
      </c>
      <c r="CM130" s="76">
        <f t="shared" si="1884"/>
        <v>6225530.8030769238</v>
      </c>
      <c r="CN130" s="76">
        <f t="shared" si="1885"/>
        <v>5975123.2454545451</v>
      </c>
      <c r="CO130" s="76">
        <f t="shared" si="1886"/>
        <v>4076646.8109999998</v>
      </c>
      <c r="CP130" s="76">
        <f t="shared" si="1887"/>
        <v>479034.40000000008</v>
      </c>
      <c r="CQ130" s="76">
        <f t="shared" si="1888"/>
        <v>6158606.4103124999</v>
      </c>
      <c r="CR130" s="76">
        <f t="shared" si="1889"/>
        <v>6690265.2580000004</v>
      </c>
      <c r="CS130" s="76">
        <f t="shared" si="1890"/>
        <v>5529821.0284615383</v>
      </c>
      <c r="CT130" s="76">
        <f t="shared" si="1891"/>
        <v>6008983.2276923088</v>
      </c>
      <c r="CU130" s="76">
        <f t="shared" si="1892"/>
        <v>2139318.2057692311</v>
      </c>
      <c r="CV130" s="76">
        <f t="shared" si="1893"/>
        <v>5668440.1611538455</v>
      </c>
      <c r="CW130" s="76">
        <f t="shared" si="1894"/>
        <v>7643633.6040000021</v>
      </c>
      <c r="CX130" s="76">
        <f t="shared" si="1895"/>
        <v>6129259.3596153837</v>
      </c>
      <c r="CY130" s="76">
        <f t="shared" si="1896"/>
        <v>7526314.208181818</v>
      </c>
      <c r="CZ130" s="76">
        <f t="shared" si="1897"/>
        <v>4821035.3571153851</v>
      </c>
      <c r="DA130" s="76">
        <f t="shared" si="1898"/>
        <v>2225526.9841269837</v>
      </c>
      <c r="DB130" s="76">
        <f t="shared" si="1899"/>
        <v>10556438.552820511</v>
      </c>
      <c r="DC130" s="76">
        <f t="shared" si="1900"/>
        <v>10337353.711895606</v>
      </c>
      <c r="DD130" s="76">
        <f t="shared" si="1900"/>
        <v>6409275.4317582408</v>
      </c>
      <c r="DE130" s="88">
        <f t="shared" si="1902"/>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v>28350029</v>
      </c>
      <c r="U131" s="181">
        <f t="shared" si="1901"/>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v>0.25235805860805854</v>
      </c>
      <c r="BM131" s="86">
        <f t="shared" si="1903"/>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904">B131*AT131</f>
        <v>4338937.830000001</v>
      </c>
      <c r="CM131" s="76">
        <f t="shared" ref="CM131:CM194" si="1905">C131*AU131</f>
        <v>6938690.1000000006</v>
      </c>
      <c r="CN131" s="76">
        <f t="shared" ref="CN131:CN194" si="1906">D131*AV131</f>
        <v>5141291.8727272721</v>
      </c>
      <c r="CO131" s="76">
        <f t="shared" ref="CO131:CO194" si="1907">E131*AW131</f>
        <v>560681.80050000013</v>
      </c>
      <c r="CP131" s="76">
        <f t="shared" ref="CP131:CP194" si="1908">F131*AX131</f>
        <v>3737485.8000000007</v>
      </c>
      <c r="CQ131" s="76">
        <f t="shared" ref="CQ131:CQ194" si="1909">G131*AY131</f>
        <v>6223589.465263159</v>
      </c>
      <c r="CR131" s="76">
        <f t="shared" ref="CR131:CR194" si="1910">H131*AZ131</f>
        <v>6695040.8200000003</v>
      </c>
      <c r="CS131" s="76">
        <f t="shared" ref="CS131:CS194" si="1911">I131*BA131</f>
        <v>5252564.9715384608</v>
      </c>
      <c r="CT131" s="76">
        <f t="shared" ref="CT131:CT194" si="1912">J131*BB131</f>
        <v>4007248.3446153854</v>
      </c>
      <c r="CU131" s="76">
        <f t="shared" ref="CU131:CU194" si="1913">K131*BC131</f>
        <v>6303837.1146153854</v>
      </c>
      <c r="CV131" s="76">
        <f t="shared" ref="CV131:CV194" si="1914">L131*BD131</f>
        <v>5248071.5646153837</v>
      </c>
      <c r="CW131" s="76">
        <f t="shared" ref="CW131:CW194" si="1915">M131*BE131</f>
        <v>7553462.832666669</v>
      </c>
      <c r="CX131" s="76">
        <f t="shared" ref="CX131:CX194" si="1916">N131*BF131</f>
        <v>5810158.9215384619</v>
      </c>
      <c r="CY131" s="76">
        <f t="shared" ref="CY131:CY194" si="1917">O131*BG131</f>
        <v>7073912.2172727278</v>
      </c>
      <c r="CZ131" s="76">
        <f t="shared" ref="CZ131:CZ194" si="1918">P131*BH131</f>
        <v>2144334.4546153848</v>
      </c>
      <c r="DA131" s="76">
        <f t="shared" ref="DA131:DA194" si="1919">Q131*BI131</f>
        <v>5298505.5461904751</v>
      </c>
      <c r="DB131" s="76">
        <f t="shared" ref="DB131:DB194" si="1920">R131*BJ131</f>
        <v>12200042.301437726</v>
      </c>
      <c r="DC131" s="76">
        <f t="shared" ref="DC131:DD194" si="1921">S131*BK131</f>
        <v>7474634.891025641</v>
      </c>
      <c r="DD131" s="76">
        <f t="shared" si="1921"/>
        <v>7154358.2799221594</v>
      </c>
      <c r="DE131" s="88">
        <f t="shared" si="1902"/>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v>13623525</v>
      </c>
      <c r="U132" s="181">
        <f t="shared" ref="U132:U195" si="1922">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v>0.25235805860805854</v>
      </c>
      <c r="BM132" s="86">
        <f t="shared" si="1903"/>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904"/>
        <v>5445523.2740000011</v>
      </c>
      <c r="CM132" s="76">
        <f t="shared" si="1905"/>
        <v>9024519.2600000016</v>
      </c>
      <c r="CN132" s="76">
        <f t="shared" si="1906"/>
        <v>1258243.9227272726</v>
      </c>
      <c r="CO132" s="76">
        <f t="shared" si="1907"/>
        <v>5947178.2170000011</v>
      </c>
      <c r="CP132" s="76">
        <f t="shared" si="1908"/>
        <v>3365576.7200000007</v>
      </c>
      <c r="CQ132" s="76">
        <f t="shared" si="1909"/>
        <v>5746015.0021052631</v>
      </c>
      <c r="CR132" s="76">
        <f t="shared" si="1910"/>
        <v>7107710.9169230768</v>
      </c>
      <c r="CS132" s="76">
        <f t="shared" si="1911"/>
        <v>4174310.4176923069</v>
      </c>
      <c r="CT132" s="76">
        <f t="shared" si="1912"/>
        <v>1203527.8052941177</v>
      </c>
      <c r="CU132" s="76">
        <f t="shared" si="1913"/>
        <v>8745943.0099999998</v>
      </c>
      <c r="CV132" s="76">
        <f t="shared" si="1914"/>
        <v>4991761.3515384607</v>
      </c>
      <c r="CW132" s="76">
        <f t="shared" si="1915"/>
        <v>8359148.3246666696</v>
      </c>
      <c r="CX132" s="76">
        <f t="shared" si="1916"/>
        <v>5491295.3230769234</v>
      </c>
      <c r="CY132" s="76">
        <f t="shared" si="1917"/>
        <v>2343731.4092307687</v>
      </c>
      <c r="CZ132" s="76">
        <f t="shared" si="1918"/>
        <v>5840916.6323076934</v>
      </c>
      <c r="DA132" s="76">
        <f t="shared" si="1919"/>
        <v>5890610.9823809527</v>
      </c>
      <c r="DB132" s="76">
        <f t="shared" si="1920"/>
        <v>12670136.199941389</v>
      </c>
      <c r="DC132" s="76">
        <f t="shared" si="1921"/>
        <v>7159746.5619871793</v>
      </c>
      <c r="DD132" s="76">
        <f t="shared" si="1921"/>
        <v>3438006.3203983507</v>
      </c>
      <c r="DE132" s="88">
        <f t="shared" ref="DE132:DE195" si="1923">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v>9757725</v>
      </c>
      <c r="U133" s="181">
        <f t="shared" si="1922"/>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v>0.25019230769230771</v>
      </c>
      <c r="BM133" s="86">
        <f t="shared" ref="BM133:BM196" si="1924">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904"/>
        <v>5529380.8499999987</v>
      </c>
      <c r="CM133" s="76">
        <f t="shared" si="1905"/>
        <v>885523.92500000005</v>
      </c>
      <c r="CN133" s="76">
        <f t="shared" si="1906"/>
        <v>6727980.0509090908</v>
      </c>
      <c r="CO133" s="76">
        <f t="shared" si="1907"/>
        <v>4657224.7875000006</v>
      </c>
      <c r="CP133" s="76">
        <f t="shared" si="1908"/>
        <v>3450103.6950000012</v>
      </c>
      <c r="CQ133" s="76">
        <f t="shared" si="1909"/>
        <v>4669026.8550000004</v>
      </c>
      <c r="CR133" s="76">
        <f t="shared" si="1910"/>
        <v>5779395.6553846151</v>
      </c>
      <c r="CS133" s="76">
        <f t="shared" si="1911"/>
        <v>1015015.0846153847</v>
      </c>
      <c r="CT133" s="76">
        <f t="shared" si="1912"/>
        <v>5787291.5255882358</v>
      </c>
      <c r="CU133" s="76">
        <f t="shared" si="1913"/>
        <v>7982732.2615384618</v>
      </c>
      <c r="CV133" s="76">
        <f t="shared" si="1914"/>
        <v>5302547.863846154</v>
      </c>
      <c r="CW133" s="76">
        <f t="shared" si="1915"/>
        <v>9497526.8660000023</v>
      </c>
      <c r="CX133" s="76">
        <f t="shared" si="1916"/>
        <v>4915987.8461538469</v>
      </c>
      <c r="CY133" s="76">
        <f t="shared" si="1917"/>
        <v>8121355.7538461527</v>
      </c>
      <c r="CZ133" s="76">
        <f t="shared" si="1918"/>
        <v>6888052.0500000007</v>
      </c>
      <c r="DA133" s="76">
        <f t="shared" si="1919"/>
        <v>5698853.9794444442</v>
      </c>
      <c r="DB133" s="76">
        <f t="shared" si="1920"/>
        <v>10923341.135384616</v>
      </c>
      <c r="DC133" s="76">
        <f t="shared" si="1921"/>
        <v>4075299.7435897435</v>
      </c>
      <c r="DD133" s="76">
        <f t="shared" si="1921"/>
        <v>2441307.7355769235</v>
      </c>
      <c r="DE133" s="88">
        <f t="shared" si="1923"/>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v>30822282</v>
      </c>
      <c r="U134" s="181">
        <f t="shared" si="1922"/>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v>0.25019230769230771</v>
      </c>
      <c r="BM134" s="86">
        <f t="shared" si="1924"/>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904"/>
        <v>4280752.3499999996</v>
      </c>
      <c r="CM134" s="76">
        <f t="shared" si="1905"/>
        <v>7121482.6302631581</v>
      </c>
      <c r="CN134" s="76">
        <f t="shared" si="1906"/>
        <v>6738902.1460000006</v>
      </c>
      <c r="CO134" s="76">
        <f t="shared" si="1907"/>
        <v>4721774.1088888887</v>
      </c>
      <c r="CP134" s="76">
        <f t="shared" si="1908"/>
        <v>3270893.2244444452</v>
      </c>
      <c r="CQ134" s="76">
        <f t="shared" si="1909"/>
        <v>4110999.1450000005</v>
      </c>
      <c r="CR134" s="76">
        <f t="shared" si="1910"/>
        <v>998006.12307692342</v>
      </c>
      <c r="CS134" s="76">
        <f t="shared" si="1911"/>
        <v>6380282.509615385</v>
      </c>
      <c r="CT134" s="76">
        <f t="shared" si="1912"/>
        <v>6317844.1459375005</v>
      </c>
      <c r="CU134" s="76">
        <f t="shared" si="1913"/>
        <v>6942400.8123076921</v>
      </c>
      <c r="CV134" s="76">
        <f t="shared" si="1914"/>
        <v>4975617.1442307681</v>
      </c>
      <c r="CW134" s="76">
        <f t="shared" si="1915"/>
        <v>7895489.7740000021</v>
      </c>
      <c r="CX134" s="76">
        <f t="shared" si="1916"/>
        <v>1432036.5507692308</v>
      </c>
      <c r="CY134" s="76">
        <f t="shared" si="1917"/>
        <v>9369344.3557692301</v>
      </c>
      <c r="CZ134" s="76">
        <f t="shared" si="1918"/>
        <v>6001316.2958333325</v>
      </c>
      <c r="DA134" s="76">
        <f t="shared" si="1919"/>
        <v>5752052.9834920643</v>
      </c>
      <c r="DB134" s="76">
        <f t="shared" si="1920"/>
        <v>10993317.857802197</v>
      </c>
      <c r="DC134" s="76">
        <f t="shared" si="1921"/>
        <v>3036712.0879120878</v>
      </c>
      <c r="DD134" s="76">
        <f t="shared" si="1921"/>
        <v>7711497.8619230771</v>
      </c>
      <c r="DE134" s="88">
        <f t="shared" si="1923"/>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v>34493175</v>
      </c>
      <c r="U135" s="181">
        <f t="shared" si="1922"/>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v>0.25302884615384619</v>
      </c>
      <c r="BM135" s="86">
        <f t="shared" si="1924"/>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904"/>
        <v>1116106.983529412</v>
      </c>
      <c r="CM135" s="76">
        <f t="shared" si="1905"/>
        <v>6599430.3136842111</v>
      </c>
      <c r="CN135" s="76">
        <f t="shared" si="1906"/>
        <v>7279778.9796666671</v>
      </c>
      <c r="CO135" s="76">
        <f t="shared" si="1907"/>
        <v>4401056.3022222221</v>
      </c>
      <c r="CP135" s="76">
        <f t="shared" si="1908"/>
        <v>3286442.9144444452</v>
      </c>
      <c r="CQ135" s="76">
        <f t="shared" si="1909"/>
        <v>1195193.2226315788</v>
      </c>
      <c r="CR135" s="76">
        <f t="shared" si="1910"/>
        <v>6545886.2792307716</v>
      </c>
      <c r="CS135" s="76">
        <f t="shared" si="1911"/>
        <v>6352008.3599999994</v>
      </c>
      <c r="CT135" s="76">
        <f t="shared" si="1912"/>
        <v>6201632.6852941187</v>
      </c>
      <c r="CU135" s="76">
        <f t="shared" si="1913"/>
        <v>6424280.263076921</v>
      </c>
      <c r="CV135" s="76">
        <f t="shared" si="1914"/>
        <v>4873061.394230769</v>
      </c>
      <c r="CW135" s="76">
        <f t="shared" si="1915"/>
        <v>3816590.135384616</v>
      </c>
      <c r="CX135" s="76">
        <f t="shared" si="1916"/>
        <v>5351579.7830769233</v>
      </c>
      <c r="CY135" s="76">
        <f t="shared" si="1917"/>
        <v>8839594.4230769221</v>
      </c>
      <c r="CZ135" s="76">
        <f t="shared" si="1918"/>
        <v>5319903.4224999994</v>
      </c>
      <c r="DA135" s="76">
        <f t="shared" si="1919"/>
        <v>6105267.2016666671</v>
      </c>
      <c r="DB135" s="76">
        <f t="shared" si="1920"/>
        <v>5817758.9833040293</v>
      </c>
      <c r="DC135" s="76">
        <f t="shared" si="1921"/>
        <v>8222104.31871513</v>
      </c>
      <c r="DD135" s="76">
        <f t="shared" si="1921"/>
        <v>8727768.2704326939</v>
      </c>
      <c r="DE135" s="88">
        <f t="shared" si="1923"/>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v>44121229</v>
      </c>
      <c r="U136" s="181">
        <f t="shared" si="1922"/>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v>0.25274038461538467</v>
      </c>
      <c r="BM136" s="86">
        <f t="shared" si="1924"/>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904"/>
        <v>7148961.95764706</v>
      </c>
      <c r="CM136" s="76">
        <f t="shared" si="1905"/>
        <v>7059990.9884210518</v>
      </c>
      <c r="CN136" s="76">
        <f t="shared" si="1906"/>
        <v>6980551.4006666662</v>
      </c>
      <c r="CO136" s="76">
        <f t="shared" si="1907"/>
        <v>4799911.7155555552</v>
      </c>
      <c r="CP136" s="76">
        <f t="shared" si="1908"/>
        <v>2826361.3516666675</v>
      </c>
      <c r="CQ136" s="76">
        <f t="shared" si="1909"/>
        <v>7035916.9407894732</v>
      </c>
      <c r="CR136" s="76">
        <f t="shared" si="1910"/>
        <v>7630201.1353846174</v>
      </c>
      <c r="CS136" s="76">
        <f t="shared" si="1911"/>
        <v>5459288.1122727264</v>
      </c>
      <c r="CT136" s="76">
        <f t="shared" si="1912"/>
        <v>6304238.7692307699</v>
      </c>
      <c r="CU136" s="76">
        <f t="shared" si="1913"/>
        <v>5863048.2223076904</v>
      </c>
      <c r="CV136" s="76">
        <f t="shared" si="1914"/>
        <v>2448866.730833333</v>
      </c>
      <c r="CW136" s="76">
        <f t="shared" si="1915"/>
        <v>6654421.2153846165</v>
      </c>
      <c r="CX136" s="76">
        <f t="shared" si="1916"/>
        <v>5586536.290500002</v>
      </c>
      <c r="CY136" s="76">
        <f t="shared" si="1917"/>
        <v>8981930.8949999996</v>
      </c>
      <c r="CZ136" s="76">
        <f t="shared" si="1918"/>
        <v>6146060.6325000003</v>
      </c>
      <c r="DA136" s="76">
        <f t="shared" si="1919"/>
        <v>5129671.4816666674</v>
      </c>
      <c r="DB136" s="76">
        <f t="shared" si="1920"/>
        <v>4246280.4395604385</v>
      </c>
      <c r="DC136" s="76">
        <f t="shared" si="1921"/>
        <v>9578212.8342857137</v>
      </c>
      <c r="DD136" s="76">
        <f t="shared" si="1921"/>
        <v>11151216.387163464</v>
      </c>
      <c r="DE136" s="88">
        <f t="shared" si="1923"/>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v>26024205</v>
      </c>
      <c r="U137" s="181">
        <f t="shared" si="1922"/>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v>0.24649038461538461</v>
      </c>
      <c r="BM137" s="86">
        <f t="shared" si="1924"/>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904"/>
        <v>6495586.6613333346</v>
      </c>
      <c r="CM137" s="76">
        <f t="shared" si="1905"/>
        <v>7503603.2673684219</v>
      </c>
      <c r="CN137" s="76">
        <f t="shared" si="1906"/>
        <v>8834917.0109999999</v>
      </c>
      <c r="CO137" s="76">
        <f t="shared" si="1907"/>
        <v>3915998.7355555547</v>
      </c>
      <c r="CP137" s="76">
        <f t="shared" si="1908"/>
        <v>823694.55000000016</v>
      </c>
      <c r="CQ137" s="76">
        <f t="shared" si="1909"/>
        <v>6780797.7631578939</v>
      </c>
      <c r="CR137" s="76">
        <f t="shared" si="1910"/>
        <v>7872351.1200000029</v>
      </c>
      <c r="CS137" s="76">
        <f t="shared" si="1911"/>
        <v>6849990.6180000007</v>
      </c>
      <c r="CT137" s="76">
        <f t="shared" si="1912"/>
        <v>6071130.8269230779</v>
      </c>
      <c r="CU137" s="76">
        <f t="shared" si="1913"/>
        <v>3252149.9669999997</v>
      </c>
      <c r="CV137" s="76">
        <f t="shared" si="1914"/>
        <v>5769560.254999999</v>
      </c>
      <c r="CW137" s="76">
        <f t="shared" si="1915"/>
        <v>6646150.714615385</v>
      </c>
      <c r="CX137" s="76">
        <f t="shared" si="1916"/>
        <v>6855774.7776923086</v>
      </c>
      <c r="CY137" s="76">
        <f t="shared" si="1917"/>
        <v>9361273.9891666695</v>
      </c>
      <c r="CZ137" s="76">
        <f t="shared" si="1918"/>
        <v>5452280.2950000009</v>
      </c>
      <c r="DA137" s="76">
        <f t="shared" si="1919"/>
        <v>2838442.2638095235</v>
      </c>
      <c r="DB137" s="76">
        <f t="shared" si="1920"/>
        <v>11974786.895180531</v>
      </c>
      <c r="DC137" s="76">
        <f t="shared" si="1921"/>
        <v>11380650.798333336</v>
      </c>
      <c r="DD137" s="76">
        <f t="shared" si="1921"/>
        <v>6414716.2997596152</v>
      </c>
      <c r="DE137" s="88">
        <f t="shared" si="1923"/>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v>35518091</v>
      </c>
      <c r="U138" s="181">
        <f t="shared" si="1922"/>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v>0.23746031746031745</v>
      </c>
      <c r="BM138" s="86">
        <f t="shared" si="1924"/>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904"/>
        <v>7015671.1170000015</v>
      </c>
      <c r="CM138" s="76">
        <f t="shared" si="1905"/>
        <v>7134572.26736842</v>
      </c>
      <c r="CN138" s="76">
        <f t="shared" si="1906"/>
        <v>7408038.1110000005</v>
      </c>
      <c r="CO138" s="76">
        <f t="shared" si="1907"/>
        <v>836990.17666666652</v>
      </c>
      <c r="CP138" s="76">
        <f t="shared" si="1908"/>
        <v>4613862.330000001</v>
      </c>
      <c r="CQ138" s="76">
        <f t="shared" si="1909"/>
        <v>6641120.7473684214</v>
      </c>
      <c r="CR138" s="76">
        <f t="shared" si="1910"/>
        <v>7835566.9685714319</v>
      </c>
      <c r="CS138" s="76">
        <f t="shared" si="1911"/>
        <v>7053935.2500000009</v>
      </c>
      <c r="CT138" s="76">
        <f t="shared" si="1912"/>
        <v>5365597.0576923089</v>
      </c>
      <c r="CU138" s="76">
        <f t="shared" si="1913"/>
        <v>5178587.733</v>
      </c>
      <c r="CV138" s="76">
        <f t="shared" si="1914"/>
        <v>7021384.1733333319</v>
      </c>
      <c r="CW138" s="76">
        <f t="shared" si="1915"/>
        <v>6571280.7709999988</v>
      </c>
      <c r="CX138" s="76">
        <f t="shared" si="1916"/>
        <v>7751812.9949999992</v>
      </c>
      <c r="CY138" s="76">
        <f t="shared" si="1917"/>
        <v>7416147.3425000012</v>
      </c>
      <c r="CZ138" s="76">
        <f t="shared" si="1918"/>
        <v>2635583.4700000002</v>
      </c>
      <c r="DA138" s="76">
        <f t="shared" si="1919"/>
        <v>6456253.1004761904</v>
      </c>
      <c r="DB138" s="76">
        <f t="shared" si="1920"/>
        <v>12664030.001342228</v>
      </c>
      <c r="DC138" s="76">
        <f t="shared" si="1921"/>
        <v>9075173.0850000009</v>
      </c>
      <c r="DD138" s="76">
        <f t="shared" si="1921"/>
        <v>8434137.1644444447</v>
      </c>
      <c r="DE138" s="88">
        <f t="shared" si="1923"/>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v>12056250</v>
      </c>
      <c r="U139" s="181">
        <f t="shared" si="1922"/>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v>0.23746031746031745</v>
      </c>
      <c r="BM139" s="86">
        <f t="shared" si="1924"/>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904"/>
        <v>7572824.7840000018</v>
      </c>
      <c r="CM139" s="76">
        <f t="shared" si="1905"/>
        <v>9542658.3852631561</v>
      </c>
      <c r="CN139" s="76">
        <f t="shared" si="1906"/>
        <v>3688458.4020000002</v>
      </c>
      <c r="CO139" s="76">
        <f t="shared" si="1907"/>
        <v>5374658.8533333326</v>
      </c>
      <c r="CP139" s="76">
        <f t="shared" si="1908"/>
        <v>4324872.5529166665</v>
      </c>
      <c r="CQ139" s="76">
        <f t="shared" si="1909"/>
        <v>6983583.1102631586</v>
      </c>
      <c r="CR139" s="76">
        <f t="shared" si="1910"/>
        <v>9430516.5900000017</v>
      </c>
      <c r="CS139" s="76">
        <f t="shared" si="1911"/>
        <v>6736682.3181818193</v>
      </c>
      <c r="CT139" s="76">
        <f t="shared" si="1912"/>
        <v>1842147.741538462</v>
      </c>
      <c r="CU139" s="76">
        <f t="shared" si="1913"/>
        <v>6301951.5930000013</v>
      </c>
      <c r="CV139" s="76">
        <f t="shared" si="1914"/>
        <v>7378477.2408333318</v>
      </c>
      <c r="CW139" s="76">
        <f t="shared" si="1915"/>
        <v>6612792.1615384622</v>
      </c>
      <c r="CX139" s="76">
        <f t="shared" si="1916"/>
        <v>7654289.2031249981</v>
      </c>
      <c r="CY139" s="76">
        <f t="shared" si="1917"/>
        <v>3851852.727272728</v>
      </c>
      <c r="CZ139" s="76">
        <f t="shared" si="1918"/>
        <v>5771801.583333333</v>
      </c>
      <c r="DA139" s="76">
        <f t="shared" si="1919"/>
        <v>6191834.1269841278</v>
      </c>
      <c r="DB139" s="76">
        <f t="shared" si="1920"/>
        <v>13219482.561208788</v>
      </c>
      <c r="DC139" s="76">
        <f t="shared" si="1921"/>
        <v>10087395.23</v>
      </c>
      <c r="DD139" s="76">
        <f t="shared" si="1921"/>
        <v>2862880.9523809524</v>
      </c>
      <c r="DE139" s="88">
        <f t="shared" si="1923"/>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v>10534500</v>
      </c>
      <c r="U140" s="181">
        <f t="shared" si="1922"/>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v>0.22888888888888889</v>
      </c>
      <c r="BM140" s="86">
        <f t="shared" si="1924"/>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904"/>
        <v>6757728.3800000018</v>
      </c>
      <c r="CM140" s="76">
        <f t="shared" si="1905"/>
        <v>1957763.4976315789</v>
      </c>
      <c r="CN140" s="76">
        <f t="shared" si="1906"/>
        <v>9042040.7929999996</v>
      </c>
      <c r="CO140" s="76">
        <f t="shared" si="1907"/>
        <v>4518704.4266666668</v>
      </c>
      <c r="CP140" s="76">
        <f t="shared" si="1908"/>
        <v>4200728.1750000007</v>
      </c>
      <c r="CQ140" s="76">
        <f t="shared" si="1909"/>
        <v>7101903.5100000016</v>
      </c>
      <c r="CR140" s="76">
        <f t="shared" si="1910"/>
        <v>8238285.7650000015</v>
      </c>
      <c r="CS140" s="76">
        <f t="shared" si="1911"/>
        <v>2483964.3654545452</v>
      </c>
      <c r="CT140" s="76">
        <f t="shared" si="1912"/>
        <v>6919332.1107692327</v>
      </c>
      <c r="CU140" s="76">
        <f t="shared" si="1913"/>
        <v>5717502.3780000005</v>
      </c>
      <c r="CV140" s="76">
        <f t="shared" si="1914"/>
        <v>6910747.59375</v>
      </c>
      <c r="CW140" s="76">
        <f t="shared" si="1915"/>
        <v>6963450.942307693</v>
      </c>
      <c r="CX140" s="76">
        <f t="shared" si="1916"/>
        <v>6983414.9090624982</v>
      </c>
      <c r="CY140" s="76">
        <f t="shared" si="1917"/>
        <v>9551004.3081818186</v>
      </c>
      <c r="CZ140" s="76">
        <f t="shared" si="1918"/>
        <v>6475217.1716666659</v>
      </c>
      <c r="DA140" s="76">
        <f t="shared" si="1919"/>
        <v>6309872.64955357</v>
      </c>
      <c r="DB140" s="76">
        <f t="shared" si="1920"/>
        <v>8538317.7717532478</v>
      </c>
      <c r="DC140" s="76">
        <f t="shared" si="1921"/>
        <v>6313072.944444445</v>
      </c>
      <c r="DD140" s="76">
        <f t="shared" si="1921"/>
        <v>2411230</v>
      </c>
      <c r="DE140" s="88">
        <f t="shared" si="1923"/>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v>38314198</v>
      </c>
      <c r="U141" s="181">
        <f t="shared" si="1922"/>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v>0.22888888888888889</v>
      </c>
      <c r="BM141" s="86">
        <f t="shared" si="1924"/>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904"/>
        <v>6165665.7080000015</v>
      </c>
      <c r="CM141" s="76">
        <f t="shared" si="1905"/>
        <v>5834419.7200000007</v>
      </c>
      <c r="CN141" s="76">
        <f t="shared" si="1906"/>
        <v>8789668.574285714</v>
      </c>
      <c r="CO141" s="76">
        <f t="shared" si="1907"/>
        <v>5048151.9833333334</v>
      </c>
      <c r="CP141" s="76">
        <f t="shared" si="1908"/>
        <v>4639522.4333333336</v>
      </c>
      <c r="CQ141" s="76">
        <f t="shared" si="1909"/>
        <v>5579623.0578947384</v>
      </c>
      <c r="CR141" s="76">
        <f t="shared" si="1910"/>
        <v>3461265.0306666675</v>
      </c>
      <c r="CS141" s="76">
        <f t="shared" si="1911"/>
        <v>8277015.0954545457</v>
      </c>
      <c r="CT141" s="76">
        <f t="shared" si="1912"/>
        <v>6208672.2500000009</v>
      </c>
      <c r="CU141" s="76">
        <f t="shared" si="1913"/>
        <v>5949019.5230769245</v>
      </c>
      <c r="CV141" s="76">
        <f t="shared" si="1914"/>
        <v>7012988.3250000002</v>
      </c>
      <c r="CW141" s="76">
        <f t="shared" si="1915"/>
        <v>6124932.8903846163</v>
      </c>
      <c r="CX141" s="76">
        <f t="shared" si="1916"/>
        <v>2030337.7753846152</v>
      </c>
      <c r="CY141" s="76">
        <f t="shared" si="1917"/>
        <v>9898356.6410714313</v>
      </c>
      <c r="CZ141" s="76">
        <f t="shared" si="1918"/>
        <v>6297445.5500000007</v>
      </c>
      <c r="DA141" s="76">
        <f t="shared" si="1919"/>
        <v>5817651.3305357145</v>
      </c>
      <c r="DB141" s="76">
        <f t="shared" si="1920"/>
        <v>9345279.1453571413</v>
      </c>
      <c r="DC141" s="76">
        <f t="shared" si="1921"/>
        <v>5648768.8888888909</v>
      </c>
      <c r="DD141" s="76">
        <f t="shared" si="1921"/>
        <v>8769694.2088888884</v>
      </c>
      <c r="DE141" s="88">
        <f t="shared" si="1923"/>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v>40700325</v>
      </c>
      <c r="U142" s="181">
        <f t="shared" si="1922"/>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v>0.22611111111111107</v>
      </c>
      <c r="BM142" s="86">
        <f t="shared" si="1924"/>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904"/>
        <v>2127158.4040000006</v>
      </c>
      <c r="CM142" s="76">
        <f t="shared" si="1905"/>
        <v>7280354.4739473686</v>
      </c>
      <c r="CN142" s="76">
        <f t="shared" si="1906"/>
        <v>8815296.2028571423</v>
      </c>
      <c r="CO142" s="76">
        <f t="shared" si="1907"/>
        <v>6124581.9800000004</v>
      </c>
      <c r="CP142" s="76">
        <f t="shared" si="1908"/>
        <v>4229270.2375000007</v>
      </c>
      <c r="CQ142" s="76">
        <f t="shared" si="1909"/>
        <v>2856737.8990909089</v>
      </c>
      <c r="CR142" s="76">
        <f t="shared" si="1910"/>
        <v>10233327.162666669</v>
      </c>
      <c r="CS142" s="76">
        <f t="shared" si="1911"/>
        <v>8299118.9745454546</v>
      </c>
      <c r="CT142" s="76">
        <f t="shared" si="1912"/>
        <v>7662975.7812499991</v>
      </c>
      <c r="CU142" s="76">
        <f t="shared" si="1913"/>
        <v>6075766.5015384648</v>
      </c>
      <c r="CV142" s="76">
        <f t="shared" si="1914"/>
        <v>6876653.085</v>
      </c>
      <c r="CW142" s="76">
        <f t="shared" si="1915"/>
        <v>4376184.9923076928</v>
      </c>
      <c r="CX142" s="76">
        <f t="shared" si="1916"/>
        <v>6892955.6861538459</v>
      </c>
      <c r="CY142" s="76">
        <f t="shared" si="1917"/>
        <v>10117539.635714287</v>
      </c>
      <c r="CZ142" s="76">
        <f t="shared" si="1918"/>
        <v>5285482.2258333331</v>
      </c>
      <c r="DA142" s="76">
        <f t="shared" si="1919"/>
        <v>6430732.3898214279</v>
      </c>
      <c r="DB142" s="76">
        <f t="shared" si="1920"/>
        <v>6084527.163809523</v>
      </c>
      <c r="DC142" s="76">
        <f t="shared" si="1921"/>
        <v>11186198.817777781</v>
      </c>
      <c r="DD142" s="76">
        <f t="shared" si="1921"/>
        <v>9202795.7083333321</v>
      </c>
      <c r="DE142" s="88">
        <f t="shared" si="1923"/>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v>50364008</v>
      </c>
      <c r="U143" s="181">
        <f t="shared" si="1922"/>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v>0.21885714285714286</v>
      </c>
      <c r="BM143" s="86">
        <f t="shared" si="1924"/>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904"/>
        <v>7570725.9693333348</v>
      </c>
      <c r="CM143" s="76">
        <f t="shared" si="1905"/>
        <v>6986108.4236842114</v>
      </c>
      <c r="CN143" s="76">
        <f t="shared" si="1906"/>
        <v>8256511.478571428</v>
      </c>
      <c r="CO143" s="76">
        <f t="shared" si="1907"/>
        <v>8412740.3930769227</v>
      </c>
      <c r="CP143" s="76">
        <f t="shared" si="1908"/>
        <v>3861286.3625000003</v>
      </c>
      <c r="CQ143" s="76">
        <f t="shared" si="1909"/>
        <v>9555488.6536363624</v>
      </c>
      <c r="CR143" s="76">
        <f t="shared" si="1910"/>
        <v>10884374.741333336</v>
      </c>
      <c r="CS143" s="76">
        <f t="shared" si="1911"/>
        <v>8152734.7360000014</v>
      </c>
      <c r="CT143" s="76">
        <f t="shared" si="1912"/>
        <v>6860648.2725000009</v>
      </c>
      <c r="CU143" s="76">
        <f t="shared" si="1913"/>
        <v>5055696.054230772</v>
      </c>
      <c r="CV143" s="76">
        <f t="shared" si="1914"/>
        <v>4462885.1958333328</v>
      </c>
      <c r="CW143" s="76">
        <f t="shared" si="1915"/>
        <v>7668176.8769230787</v>
      </c>
      <c r="CX143" s="76">
        <f t="shared" si="1916"/>
        <v>8807707.8670000006</v>
      </c>
      <c r="CY143" s="76">
        <f t="shared" si="1917"/>
        <v>9703574.790000001</v>
      </c>
      <c r="CZ143" s="76">
        <f t="shared" si="1918"/>
        <v>7167019.5934821432</v>
      </c>
      <c r="DA143" s="76">
        <f t="shared" si="1919"/>
        <v>5062039.3885714281</v>
      </c>
      <c r="DB143" s="76">
        <f t="shared" si="1920"/>
        <v>4866551.2857142873</v>
      </c>
      <c r="DC143" s="76">
        <f t="shared" si="1921"/>
        <v>11834926.480000004</v>
      </c>
      <c r="DD143" s="76">
        <f t="shared" si="1921"/>
        <v>11022522.893714286</v>
      </c>
      <c r="DE143" s="88">
        <f t="shared" si="1923"/>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v>36990725</v>
      </c>
      <c r="U144" s="181">
        <f t="shared" si="1922"/>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v>0.21852380952380954</v>
      </c>
      <c r="BM144" s="86">
        <f t="shared" si="1924"/>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904"/>
        <v>8017994.0969230793</v>
      </c>
      <c r="CM144" s="76">
        <f t="shared" si="1905"/>
        <v>6258980.8750000019</v>
      </c>
      <c r="CN144" s="76">
        <f t="shared" si="1906"/>
        <v>8051536.5128571428</v>
      </c>
      <c r="CO144" s="76">
        <f t="shared" si="1907"/>
        <v>6987979.5046153842</v>
      </c>
      <c r="CP144" s="76">
        <f t="shared" si="1908"/>
        <v>1424734.3850000002</v>
      </c>
      <c r="CQ144" s="76">
        <f t="shared" si="1909"/>
        <v>7792088.7140909061</v>
      </c>
      <c r="CR144" s="76">
        <f t="shared" si="1910"/>
        <v>9580466.2500000019</v>
      </c>
      <c r="CS144" s="76">
        <f t="shared" si="1911"/>
        <v>8455785.0045454558</v>
      </c>
      <c r="CT144" s="76">
        <f t="shared" si="1912"/>
        <v>6538244.1162500009</v>
      </c>
      <c r="CU144" s="76">
        <f t="shared" si="1913"/>
        <v>2097850.4625000004</v>
      </c>
      <c r="CV144" s="76">
        <f t="shared" si="1914"/>
        <v>7288988.145833333</v>
      </c>
      <c r="CW144" s="76">
        <f t="shared" si="1915"/>
        <v>7427500.3571428591</v>
      </c>
      <c r="CX144" s="76">
        <f t="shared" si="1916"/>
        <v>9272045.2370000016</v>
      </c>
      <c r="CY144" s="76">
        <f t="shared" si="1917"/>
        <v>8383489.3378571449</v>
      </c>
      <c r="CZ144" s="76">
        <f t="shared" si="1918"/>
        <v>5524885.9196428573</v>
      </c>
      <c r="DA144" s="76">
        <f t="shared" si="1919"/>
        <v>3464951.3333333335</v>
      </c>
      <c r="DB144" s="76">
        <f t="shared" si="1920"/>
        <v>12657150.25714286</v>
      </c>
      <c r="DC144" s="76">
        <f t="shared" si="1921"/>
        <v>10874981.817777781</v>
      </c>
      <c r="DD144" s="76">
        <f t="shared" si="1921"/>
        <v>8083354.1440476198</v>
      </c>
      <c r="DE144" s="88">
        <f t="shared" si="1923"/>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v>33616490</v>
      </c>
      <c r="U145" s="181">
        <f t="shared" si="1922"/>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v>0.21119047619047623</v>
      </c>
      <c r="BM145" s="86">
        <f t="shared" si="1924"/>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904"/>
        <v>8204419.6138461558</v>
      </c>
      <c r="CM145" s="76">
        <f t="shared" si="1905"/>
        <v>5024435.9226923082</v>
      </c>
      <c r="CN145" s="76">
        <f t="shared" si="1906"/>
        <v>6223000.8846428571</v>
      </c>
      <c r="CO145" s="76">
        <f t="shared" si="1907"/>
        <v>3392529.8125000005</v>
      </c>
      <c r="CP145" s="76">
        <f t="shared" si="1908"/>
        <v>5597081.9833333343</v>
      </c>
      <c r="CQ145" s="76">
        <f t="shared" si="1909"/>
        <v>7854892.887272724</v>
      </c>
      <c r="CR145" s="76">
        <f t="shared" si="1910"/>
        <v>11346654.000000002</v>
      </c>
      <c r="CS145" s="76">
        <f t="shared" si="1911"/>
        <v>8182652.8885714281</v>
      </c>
      <c r="CT145" s="76">
        <f t="shared" si="1912"/>
        <v>5006449.1365625001</v>
      </c>
      <c r="CU145" s="76">
        <f t="shared" si="1913"/>
        <v>6362304.0875000013</v>
      </c>
      <c r="CV145" s="76">
        <f t="shared" si="1914"/>
        <v>7010888.0000000009</v>
      </c>
      <c r="CW145" s="76">
        <f t="shared" si="1915"/>
        <v>7681486.5171428574</v>
      </c>
      <c r="CX145" s="76">
        <f t="shared" si="1916"/>
        <v>9136549.227</v>
      </c>
      <c r="CY145" s="76">
        <f t="shared" si="1917"/>
        <v>7400352.7826190488</v>
      </c>
      <c r="CZ145" s="76">
        <f t="shared" si="1918"/>
        <v>3535336.5530000003</v>
      </c>
      <c r="DA145" s="76">
        <f t="shared" si="1919"/>
        <v>6849580.7644444443</v>
      </c>
      <c r="DB145" s="76">
        <f t="shared" si="1920"/>
        <v>11865850.51166667</v>
      </c>
      <c r="DC145" s="76">
        <f t="shared" si="1921"/>
        <v>9610597.956666667</v>
      </c>
      <c r="DD145" s="76">
        <f t="shared" si="1921"/>
        <v>7099482.5309523828</v>
      </c>
      <c r="DE145" s="88">
        <f t="shared" si="1923"/>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v>15674825</v>
      </c>
      <c r="U146" s="181">
        <f t="shared" si="1922"/>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v>0.21119047619047623</v>
      </c>
      <c r="BM146" s="86">
        <f t="shared" si="1924"/>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904"/>
        <v>8482165.5146153867</v>
      </c>
      <c r="CM146" s="76">
        <f t="shared" si="1905"/>
        <v>7536160.1400000006</v>
      </c>
      <c r="CN146" s="76">
        <f t="shared" si="1906"/>
        <v>3001094.0946428571</v>
      </c>
      <c r="CO146" s="76">
        <f t="shared" si="1907"/>
        <v>10487481.207500001</v>
      </c>
      <c r="CP146" s="76">
        <f t="shared" si="1908"/>
        <v>4988261.5245833341</v>
      </c>
      <c r="CQ146" s="76">
        <f t="shared" si="1909"/>
        <v>7167560.6952272747</v>
      </c>
      <c r="CR146" s="76">
        <f t="shared" si="1910"/>
        <v>9028984.7670000009</v>
      </c>
      <c r="CS146" s="76">
        <f t="shared" si="1911"/>
        <v>7649800.5042857137</v>
      </c>
      <c r="CT146" s="76">
        <f t="shared" si="1912"/>
        <v>1987809.9931250003</v>
      </c>
      <c r="CU146" s="76">
        <f t="shared" si="1913"/>
        <v>5157427.6133333351</v>
      </c>
      <c r="CV146" s="76">
        <f t="shared" si="1914"/>
        <v>6860331.0000000009</v>
      </c>
      <c r="CW146" s="76">
        <f t="shared" si="1915"/>
        <v>8457138.2457142863</v>
      </c>
      <c r="CX146" s="76">
        <f t="shared" si="1916"/>
        <v>8525084.9600000009</v>
      </c>
      <c r="CY146" s="76">
        <f t="shared" si="1917"/>
        <v>3770124.6840476198</v>
      </c>
      <c r="CZ146" s="76">
        <f t="shared" si="1918"/>
        <v>7877847.3900000006</v>
      </c>
      <c r="DA146" s="76">
        <f t="shared" si="1919"/>
        <v>8053429.8399999999</v>
      </c>
      <c r="DB146" s="76">
        <f t="shared" si="1920"/>
        <v>15547915.610416669</v>
      </c>
      <c r="DC146" s="76">
        <f t="shared" si="1921"/>
        <v>9465599.2277777791</v>
      </c>
      <c r="DD146" s="76">
        <f t="shared" si="1921"/>
        <v>3310373.7559523815</v>
      </c>
      <c r="DE146" s="88">
        <f t="shared" si="1923"/>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v>11307100</v>
      </c>
      <c r="U147" s="181">
        <f t="shared" si="1922"/>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v>0.21119047619047623</v>
      </c>
      <c r="BM147" s="86">
        <f t="shared" si="1924"/>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904"/>
        <v>7900441.4369230773</v>
      </c>
      <c r="CM147" s="76">
        <f t="shared" si="1905"/>
        <v>1554205.5646153847</v>
      </c>
      <c r="CN147" s="76">
        <f t="shared" si="1906"/>
        <v>4252021.1003571423</v>
      </c>
      <c r="CO147" s="76">
        <f t="shared" si="1907"/>
        <v>10661177.910000002</v>
      </c>
      <c r="CP147" s="76">
        <f t="shared" si="1908"/>
        <v>5338128.2737500006</v>
      </c>
      <c r="CQ147" s="76">
        <f t="shared" si="1909"/>
        <v>6264000.9157894747</v>
      </c>
      <c r="CR147" s="76">
        <f t="shared" si="1910"/>
        <v>6309447.1050000004</v>
      </c>
      <c r="CS147" s="76">
        <f t="shared" si="1911"/>
        <v>3579266.0357142854</v>
      </c>
      <c r="CT147" s="76">
        <f t="shared" si="1912"/>
        <v>2803938.9250000003</v>
      </c>
      <c r="CU147" s="76">
        <f t="shared" si="1913"/>
        <v>5125714.4033333343</v>
      </c>
      <c r="CV147" s="76">
        <f t="shared" si="1914"/>
        <v>9490691.5285714287</v>
      </c>
      <c r="CW147" s="76">
        <f t="shared" si="1915"/>
        <v>7072160.6857142868</v>
      </c>
      <c r="CX147" s="76">
        <f t="shared" si="1916"/>
        <v>7539052.1226666672</v>
      </c>
      <c r="CY147" s="76">
        <f t="shared" si="1917"/>
        <v>6277050.2800000003</v>
      </c>
      <c r="CZ147" s="76">
        <f t="shared" si="1918"/>
        <v>7924248.0055</v>
      </c>
      <c r="DA147" s="76">
        <f t="shared" si="1919"/>
        <v>7724594.9999999991</v>
      </c>
      <c r="DB147" s="76">
        <f t="shared" si="1920"/>
        <v>11846842.348333335</v>
      </c>
      <c r="DC147" s="76">
        <f t="shared" si="1921"/>
        <v>5417402.1111111119</v>
      </c>
      <c r="DD147" s="76">
        <f t="shared" si="1921"/>
        <v>2387951.833333334</v>
      </c>
      <c r="DE147" s="88">
        <f t="shared" si="1923"/>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v>12323600</v>
      </c>
      <c r="U148" s="181">
        <f t="shared" si="1922"/>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v>0.19982142857142859</v>
      </c>
      <c r="BM148" s="86">
        <f t="shared" si="1924"/>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904"/>
        <v>6908204.8507692311</v>
      </c>
      <c r="CM148" s="76">
        <f t="shared" si="1905"/>
        <v>2895879.8769230773</v>
      </c>
      <c r="CN148" s="76">
        <f t="shared" si="1906"/>
        <v>5626147.7089285711</v>
      </c>
      <c r="CO148" s="76">
        <f t="shared" si="1907"/>
        <v>11283189.523125002</v>
      </c>
      <c r="CP148" s="76">
        <f t="shared" si="1908"/>
        <v>4173354.3595833341</v>
      </c>
      <c r="CQ148" s="76">
        <f t="shared" si="1909"/>
        <v>5330934.6907894742</v>
      </c>
      <c r="CR148" s="76">
        <f t="shared" si="1910"/>
        <v>2279326.08</v>
      </c>
      <c r="CS148" s="76">
        <f t="shared" si="1911"/>
        <v>5896204.5999999996</v>
      </c>
      <c r="CT148" s="76">
        <f t="shared" si="1912"/>
        <v>4526183.6386363637</v>
      </c>
      <c r="CU148" s="76">
        <f t="shared" si="1913"/>
        <v>4325166.8583333334</v>
      </c>
      <c r="CV148" s="76">
        <f t="shared" si="1914"/>
        <v>6921059.7728571435</v>
      </c>
      <c r="CW148" s="76">
        <f t="shared" si="1915"/>
        <v>6001304.6857142858</v>
      </c>
      <c r="CX148" s="76">
        <f t="shared" si="1916"/>
        <v>2208873.7133333334</v>
      </c>
      <c r="CY148" s="76">
        <f t="shared" si="1917"/>
        <v>7365289.9857142856</v>
      </c>
      <c r="CZ148" s="76">
        <f t="shared" si="1918"/>
        <v>9165303.6989999991</v>
      </c>
      <c r="DA148" s="76">
        <f t="shared" si="1919"/>
        <v>7196185.1816666648</v>
      </c>
      <c r="DB148" s="76">
        <f t="shared" si="1920"/>
        <v>10845530.755416669</v>
      </c>
      <c r="DC148" s="76">
        <f t="shared" si="1921"/>
        <v>4856835.555555556</v>
      </c>
      <c r="DD148" s="76">
        <f t="shared" si="1921"/>
        <v>2462519.3571428573</v>
      </c>
      <c r="DE148" s="88">
        <f t="shared" si="1923"/>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v>50745652</v>
      </c>
      <c r="U149" s="181">
        <f t="shared" si="1922"/>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v>0.19982142857142857</v>
      </c>
      <c r="BM149" s="86">
        <f t="shared" si="1924"/>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904"/>
        <v>1849397.7446153846</v>
      </c>
      <c r="CM149" s="76">
        <f t="shared" si="1905"/>
        <v>3497876.0307692308</v>
      </c>
      <c r="CN149" s="76">
        <f t="shared" si="1906"/>
        <v>4675916.314285716</v>
      </c>
      <c r="CO149" s="76">
        <f t="shared" si="1907"/>
        <v>11290480.516875001</v>
      </c>
      <c r="CP149" s="76">
        <f t="shared" si="1908"/>
        <v>4132793.3345833342</v>
      </c>
      <c r="CQ149" s="76">
        <f t="shared" si="1909"/>
        <v>2019403.415526316</v>
      </c>
      <c r="CR149" s="76">
        <f t="shared" si="1910"/>
        <v>5077965.8250000011</v>
      </c>
      <c r="CS149" s="76">
        <f t="shared" si="1911"/>
        <v>7005771.4257142851</v>
      </c>
      <c r="CT149" s="76">
        <f t="shared" si="1912"/>
        <v>4187356.1836363645</v>
      </c>
      <c r="CU149" s="76">
        <f t="shared" si="1913"/>
        <v>4350470.4700000016</v>
      </c>
      <c r="CV149" s="76">
        <f t="shared" si="1914"/>
        <v>6211752.5721428571</v>
      </c>
      <c r="CW149" s="76">
        <f t="shared" si="1915"/>
        <v>3543183.0857142862</v>
      </c>
      <c r="CX149" s="76">
        <f t="shared" si="1916"/>
        <v>6033087.8459999999</v>
      </c>
      <c r="CY149" s="76">
        <f t="shared" si="1917"/>
        <v>8530001.140142858</v>
      </c>
      <c r="CZ149" s="76">
        <f t="shared" si="1918"/>
        <v>8193637.1729166666</v>
      </c>
      <c r="DA149" s="76">
        <f t="shared" si="1919"/>
        <v>7630882.0363636361</v>
      </c>
      <c r="DB149" s="76">
        <f t="shared" si="1920"/>
        <v>6917182.7270833347</v>
      </c>
      <c r="DC149" s="76">
        <f t="shared" si="1921"/>
        <v>4561398.8833333328</v>
      </c>
      <c r="DD149" s="76">
        <f t="shared" si="1921"/>
        <v>10140068.676428571</v>
      </c>
      <c r="DE149" s="88">
        <f t="shared" si="1923"/>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v>30603161</v>
      </c>
      <c r="U150" s="181">
        <f t="shared" si="1922"/>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v>0.19690476190476192</v>
      </c>
      <c r="BM150" s="86">
        <f t="shared" si="1924"/>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904"/>
        <v>3810019.6440000003</v>
      </c>
      <c r="CM150" s="76">
        <f t="shared" si="1905"/>
        <v>2696169.8292307695</v>
      </c>
      <c r="CN150" s="76">
        <f t="shared" si="1906"/>
        <v>4095078.100000001</v>
      </c>
      <c r="CO150" s="76">
        <f t="shared" si="1907"/>
        <v>8595530.6500000004</v>
      </c>
      <c r="CP150" s="76">
        <f t="shared" si="1908"/>
        <v>2980669.9375000005</v>
      </c>
      <c r="CQ150" s="76">
        <f t="shared" si="1909"/>
        <v>3960402.0034090914</v>
      </c>
      <c r="CR150" s="76">
        <f t="shared" si="1910"/>
        <v>6297631.3650000012</v>
      </c>
      <c r="CS150" s="76">
        <f t="shared" si="1911"/>
        <v>7136170.595714285</v>
      </c>
      <c r="CT150" s="76">
        <f t="shared" si="1912"/>
        <v>4092782.1927272733</v>
      </c>
      <c r="CU150" s="76">
        <f t="shared" si="1913"/>
        <v>3356697.6250000009</v>
      </c>
      <c r="CV150" s="76">
        <f t="shared" si="1914"/>
        <v>3486559.9671428571</v>
      </c>
      <c r="CW150" s="76">
        <f t="shared" si="1915"/>
        <v>4722922.311428573</v>
      </c>
      <c r="CX150" s="76">
        <f t="shared" si="1916"/>
        <v>7424456.9220000003</v>
      </c>
      <c r="CY150" s="76">
        <f t="shared" si="1917"/>
        <v>8133537.0808571428</v>
      </c>
      <c r="CZ150" s="76">
        <f t="shared" si="1918"/>
        <v>8498291.6150000002</v>
      </c>
      <c r="DA150" s="76">
        <f t="shared" si="1919"/>
        <v>5611866.8668831168</v>
      </c>
      <c r="DB150" s="76">
        <f t="shared" si="1920"/>
        <v>5573977.7958333343</v>
      </c>
      <c r="DC150" s="76">
        <f t="shared" si="1921"/>
        <v>10760438.883333333</v>
      </c>
      <c r="DD150" s="76">
        <f t="shared" si="1921"/>
        <v>6025908.1302380953</v>
      </c>
      <c r="DE150" s="88">
        <f t="shared" si="1923"/>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v>35368025</v>
      </c>
      <c r="U151" s="181">
        <f t="shared" si="1922"/>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v>0.19523809523809524</v>
      </c>
      <c r="BM151" s="86">
        <f t="shared" si="1924"/>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904"/>
        <v>6263999.6085000001</v>
      </c>
      <c r="CM151" s="76">
        <f t="shared" si="1905"/>
        <v>2835178.1446153852</v>
      </c>
      <c r="CN151" s="76">
        <f t="shared" si="1906"/>
        <v>3812022.5709090917</v>
      </c>
      <c r="CO151" s="76">
        <f t="shared" si="1907"/>
        <v>6444154.4700000007</v>
      </c>
      <c r="CP151" s="76">
        <f t="shared" si="1908"/>
        <v>1003717.9975000002</v>
      </c>
      <c r="CQ151" s="76">
        <f t="shared" si="1909"/>
        <v>5047595.0938636372</v>
      </c>
      <c r="CR151" s="76">
        <f t="shared" si="1910"/>
        <v>5985128.3800000008</v>
      </c>
      <c r="CS151" s="76">
        <f t="shared" si="1911"/>
        <v>6210952.1188235292</v>
      </c>
      <c r="CT151" s="76">
        <f t="shared" si="1912"/>
        <v>3531447.1028571436</v>
      </c>
      <c r="CU151" s="76">
        <f t="shared" si="1913"/>
        <v>1904396.4350000005</v>
      </c>
      <c r="CV151" s="76">
        <f t="shared" si="1914"/>
        <v>4689904.5639285725</v>
      </c>
      <c r="CW151" s="76">
        <f t="shared" si="1915"/>
        <v>6172103.7257142868</v>
      </c>
      <c r="CX151" s="76">
        <f t="shared" si="1916"/>
        <v>7391885.9943333333</v>
      </c>
      <c r="CY151" s="76">
        <f t="shared" si="1917"/>
        <v>8866109.6042857151</v>
      </c>
      <c r="CZ151" s="76">
        <f t="shared" si="1918"/>
        <v>6438968.8183333334</v>
      </c>
      <c r="DA151" s="76">
        <f t="shared" si="1919"/>
        <v>2918446.3305194802</v>
      </c>
      <c r="DB151" s="76">
        <f t="shared" si="1920"/>
        <v>6976713.7970833341</v>
      </c>
      <c r="DC151" s="76">
        <f t="shared" si="1921"/>
        <v>9054633.3133333344</v>
      </c>
      <c r="DD151" s="76">
        <f t="shared" si="1921"/>
        <v>6905185.833333333</v>
      </c>
      <c r="DE151" s="88">
        <f t="shared" si="1923"/>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v>45985719</v>
      </c>
      <c r="U152" s="181">
        <f t="shared" si="1922"/>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v>0.17666666666666664</v>
      </c>
      <c r="BM152" s="86">
        <f t="shared" si="1924"/>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904"/>
        <v>5911586.25</v>
      </c>
      <c r="CM152" s="76">
        <f t="shared" si="1905"/>
        <v>2961044.4892307702</v>
      </c>
      <c r="CN152" s="76">
        <f t="shared" si="1906"/>
        <v>3283212.6945454553</v>
      </c>
      <c r="CO152" s="76">
        <f t="shared" si="1907"/>
        <v>2825071.9000000004</v>
      </c>
      <c r="CP152" s="76">
        <f t="shared" si="1908"/>
        <v>2011724.3170833336</v>
      </c>
      <c r="CQ152" s="76">
        <f t="shared" si="1909"/>
        <v>5993932.3897368424</v>
      </c>
      <c r="CR152" s="76">
        <f t="shared" si="1910"/>
        <v>6208863.8099999996</v>
      </c>
      <c r="CS152" s="76">
        <f t="shared" si="1911"/>
        <v>5834045.8243749989</v>
      </c>
      <c r="CT152" s="76">
        <f t="shared" si="1912"/>
        <v>3165199.9617857151</v>
      </c>
      <c r="CU152" s="76">
        <f t="shared" si="1913"/>
        <v>2569338.9490909092</v>
      </c>
      <c r="CV152" s="76">
        <f t="shared" si="1914"/>
        <v>6762841.0182142863</v>
      </c>
      <c r="CW152" s="76">
        <f t="shared" si="1915"/>
        <v>6033124.1228571432</v>
      </c>
      <c r="CX152" s="76">
        <f t="shared" si="1916"/>
        <v>7762492.5892857155</v>
      </c>
      <c r="CY152" s="76">
        <f t="shared" si="1917"/>
        <v>8420513.9085714296</v>
      </c>
      <c r="CZ152" s="76">
        <f t="shared" si="1918"/>
        <v>3491891.6083333334</v>
      </c>
      <c r="DA152" s="76">
        <f t="shared" si="1919"/>
        <v>4747886.0560714286</v>
      </c>
      <c r="DB152" s="76">
        <f t="shared" si="1920"/>
        <v>12638212.889404763</v>
      </c>
      <c r="DC152" s="76">
        <f t="shared" si="1921"/>
        <v>10770399.496666668</v>
      </c>
      <c r="DD152" s="76">
        <f t="shared" si="1921"/>
        <v>8124143.6899999985</v>
      </c>
      <c r="DE152" s="88">
        <f t="shared" si="1923"/>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v>4899400</v>
      </c>
      <c r="U153" s="181">
        <f t="shared" si="1922"/>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v>0.17666666666666664</v>
      </c>
      <c r="BM153" s="86">
        <f t="shared" si="1924"/>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904"/>
        <v>5817449.6399999997</v>
      </c>
      <c r="CM153" s="76">
        <f t="shared" si="1905"/>
        <v>4204971.6869230783</v>
      </c>
      <c r="CN153" s="76">
        <f t="shared" si="1906"/>
        <v>1221742.1177272731</v>
      </c>
      <c r="CO153" s="76">
        <f t="shared" si="1907"/>
        <v>4297826.8671875028</v>
      </c>
      <c r="CP153" s="76">
        <f t="shared" si="1908"/>
        <v>3006039.5866666669</v>
      </c>
      <c r="CQ153" s="76">
        <f t="shared" si="1909"/>
        <v>6215127.42631579</v>
      </c>
      <c r="CR153" s="76">
        <f t="shared" si="1910"/>
        <v>5452571.956923075</v>
      </c>
      <c r="CS153" s="76">
        <f t="shared" si="1911"/>
        <v>4797078.9546874994</v>
      </c>
      <c r="CT153" s="76">
        <f t="shared" si="1912"/>
        <v>1416122.5303571431</v>
      </c>
      <c r="CU153" s="76">
        <f t="shared" si="1913"/>
        <v>3263180.4954545456</v>
      </c>
      <c r="CV153" s="76">
        <f t="shared" si="1914"/>
        <v>5688898.4910714282</v>
      </c>
      <c r="CW153" s="76">
        <f t="shared" si="1915"/>
        <v>7309517.4142857147</v>
      </c>
      <c r="CX153" s="76">
        <f t="shared" si="1916"/>
        <v>8184123.5142857134</v>
      </c>
      <c r="CY153" s="76">
        <f t="shared" si="1917"/>
        <v>3488033.304</v>
      </c>
      <c r="CZ153" s="76">
        <f t="shared" si="1918"/>
        <v>4694377.1875</v>
      </c>
      <c r="DA153" s="76">
        <f t="shared" si="1919"/>
        <v>6451861.3306632647</v>
      </c>
      <c r="DB153" s="76">
        <f t="shared" si="1920"/>
        <v>11199757.38857143</v>
      </c>
      <c r="DC153" s="76">
        <f t="shared" si="1921"/>
        <v>8212971.1778571447</v>
      </c>
      <c r="DD153" s="76">
        <f t="shared" si="1921"/>
        <v>865560.66666666651</v>
      </c>
      <c r="DE153" s="88">
        <f t="shared" si="1923"/>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v>3473600</v>
      </c>
      <c r="U154" s="181">
        <f t="shared" si="1922"/>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v>0.17874999999999996</v>
      </c>
      <c r="BM154" s="86">
        <f t="shared" si="1924"/>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904"/>
        <v>4352936.76</v>
      </c>
      <c r="CM154" s="76">
        <f t="shared" si="1905"/>
        <v>822057.00615384639</v>
      </c>
      <c r="CN154" s="76">
        <f t="shared" si="1906"/>
        <v>3717081.6345454557</v>
      </c>
      <c r="CO154" s="76">
        <f t="shared" si="1907"/>
        <v>6575600.1562500037</v>
      </c>
      <c r="CP154" s="76">
        <f t="shared" si="1908"/>
        <v>3402627.6412500008</v>
      </c>
      <c r="CQ154" s="76">
        <f t="shared" si="1909"/>
        <v>5493246.25875</v>
      </c>
      <c r="CR154" s="76">
        <f t="shared" si="1910"/>
        <v>4144425.9538461524</v>
      </c>
      <c r="CS154" s="76">
        <f t="shared" si="1911"/>
        <v>2069022.4106250003</v>
      </c>
      <c r="CT154" s="76">
        <f t="shared" si="1912"/>
        <v>3779955.4232142866</v>
      </c>
      <c r="CU154" s="76">
        <f t="shared" si="1913"/>
        <v>3206407.4066666667</v>
      </c>
      <c r="CV154" s="76">
        <f t="shared" si="1914"/>
        <v>6102599.2719230773</v>
      </c>
      <c r="CW154" s="76">
        <f t="shared" si="1915"/>
        <v>7443025.4535714285</v>
      </c>
      <c r="CX154" s="76">
        <f t="shared" si="1916"/>
        <v>7562725.7457142845</v>
      </c>
      <c r="CY154" s="76">
        <f t="shared" si="1917"/>
        <v>9964696.6439999994</v>
      </c>
      <c r="CZ154" s="76">
        <f t="shared" si="1918"/>
        <v>7277555.322916666</v>
      </c>
      <c r="DA154" s="76">
        <f t="shared" si="1919"/>
        <v>5877710.1679591835</v>
      </c>
      <c r="DB154" s="76">
        <f t="shared" si="1920"/>
        <v>12757874.352083335</v>
      </c>
      <c r="DC154" s="76">
        <f t="shared" si="1921"/>
        <v>5149093.2678571437</v>
      </c>
      <c r="DD154" s="76">
        <f t="shared" si="1921"/>
        <v>620905.99999999988</v>
      </c>
      <c r="DE154" s="88">
        <f t="shared" si="1923"/>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v>30650787</v>
      </c>
      <c r="U155" s="181">
        <f t="shared" si="1922"/>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v>0.17874999999999996</v>
      </c>
      <c r="BM155" s="86">
        <f t="shared" si="1924"/>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904"/>
        <v>3986018.9099999992</v>
      </c>
      <c r="CM155" s="76">
        <f t="shared" si="1905"/>
        <v>2061063.7107692312</v>
      </c>
      <c r="CN155" s="76">
        <f t="shared" si="1906"/>
        <v>4002042.2368181827</v>
      </c>
      <c r="CO155" s="76">
        <f t="shared" si="1907"/>
        <v>5326701.1950000003</v>
      </c>
      <c r="CP155" s="76">
        <f t="shared" si="1908"/>
        <v>3527046.1416666675</v>
      </c>
      <c r="CQ155" s="76">
        <f t="shared" si="1909"/>
        <v>4648344.5178124998</v>
      </c>
      <c r="CR155" s="76">
        <f t="shared" si="1910"/>
        <v>1284013.0531249999</v>
      </c>
      <c r="CS155" s="76">
        <f t="shared" si="1911"/>
        <v>6815809.3562500011</v>
      </c>
      <c r="CT155" s="76">
        <f t="shared" si="1912"/>
        <v>3511443.3342307699</v>
      </c>
      <c r="CU155" s="76">
        <f t="shared" si="1913"/>
        <v>3512431.833333334</v>
      </c>
      <c r="CV155" s="76">
        <f t="shared" si="1914"/>
        <v>5401949.260714286</v>
      </c>
      <c r="CW155" s="76">
        <f t="shared" si="1915"/>
        <v>7606285.5500000007</v>
      </c>
      <c r="CX155" s="76">
        <f t="shared" si="1916"/>
        <v>3537295.9173529409</v>
      </c>
      <c r="CY155" s="76">
        <f t="shared" si="1917"/>
        <v>10670060.52</v>
      </c>
      <c r="CZ155" s="76">
        <f t="shared" si="1918"/>
        <v>6999968.5879166666</v>
      </c>
      <c r="DA155" s="76">
        <f t="shared" si="1919"/>
        <v>5810198.0959693864</v>
      </c>
      <c r="DB155" s="76">
        <f t="shared" si="1920"/>
        <v>11011301.256309526</v>
      </c>
      <c r="DC155" s="76">
        <f t="shared" si="1921"/>
        <v>3638603.4920634925</v>
      </c>
      <c r="DD155" s="76">
        <f t="shared" si="1921"/>
        <v>5478828.1762499986</v>
      </c>
      <c r="DE155" s="88">
        <f t="shared" si="1923"/>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v>45093039</v>
      </c>
      <c r="U156" s="181">
        <f t="shared" si="1922"/>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v>0.17791666666666664</v>
      </c>
      <c r="BM156" s="86">
        <f t="shared" si="1924"/>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904"/>
        <v>2762129.0909090908</v>
      </c>
      <c r="CM156" s="76">
        <f t="shared" si="1905"/>
        <v>2384470.3200000003</v>
      </c>
      <c r="CN156" s="76">
        <f t="shared" si="1906"/>
        <v>4220492.4927272731</v>
      </c>
      <c r="CO156" s="76">
        <f t="shared" si="1907"/>
        <v>5372578.6050000023</v>
      </c>
      <c r="CP156" s="76">
        <f t="shared" si="1908"/>
        <v>3316216.2395833335</v>
      </c>
      <c r="CQ156" s="76">
        <f t="shared" si="1909"/>
        <v>1647196.5925000003</v>
      </c>
      <c r="CR156" s="76">
        <f t="shared" si="1910"/>
        <v>5888007.1087499987</v>
      </c>
      <c r="CS156" s="76">
        <f t="shared" si="1911"/>
        <v>6205182.6375000002</v>
      </c>
      <c r="CT156" s="76">
        <f t="shared" si="1912"/>
        <v>3737433.4800000009</v>
      </c>
      <c r="CU156" s="76">
        <f t="shared" si="1913"/>
        <v>3526625.5244444446</v>
      </c>
      <c r="CV156" s="76">
        <f t="shared" si="1914"/>
        <v>4909319.3639285713</v>
      </c>
      <c r="CW156" s="76">
        <f t="shared" si="1915"/>
        <v>4387811.8142857142</v>
      </c>
      <c r="CX156" s="76">
        <f t="shared" si="1916"/>
        <v>7179089.507647058</v>
      </c>
      <c r="CY156" s="76">
        <f t="shared" si="1917"/>
        <v>10506212.25</v>
      </c>
      <c r="CZ156" s="76">
        <f t="shared" si="1918"/>
        <v>6562386.1875</v>
      </c>
      <c r="DA156" s="76">
        <f t="shared" si="1919"/>
        <v>6511494.7953571416</v>
      </c>
      <c r="DB156" s="76">
        <f t="shared" si="1920"/>
        <v>7545689.0821428578</v>
      </c>
      <c r="DC156" s="76">
        <f t="shared" si="1921"/>
        <v>8494360.091190476</v>
      </c>
      <c r="DD156" s="76">
        <f t="shared" si="1921"/>
        <v>8022803.1887499988</v>
      </c>
      <c r="DE156" s="88">
        <f t="shared" si="1923"/>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v>32065062</v>
      </c>
      <c r="U157" s="181">
        <f t="shared" si="1922"/>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v>0.17708333333333334</v>
      </c>
      <c r="BM157" s="86">
        <f t="shared" si="1924"/>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904"/>
        <v>5005237.209090909</v>
      </c>
      <c r="CM157" s="76">
        <f t="shared" si="1905"/>
        <v>2528087.9066666672</v>
      </c>
      <c r="CN157" s="76">
        <f t="shared" si="1906"/>
        <v>3943715.3986363639</v>
      </c>
      <c r="CO157" s="76">
        <f t="shared" si="1907"/>
        <v>4198585.5323076937</v>
      </c>
      <c r="CP157" s="76">
        <f t="shared" si="1908"/>
        <v>2907924.18</v>
      </c>
      <c r="CQ157" s="76">
        <f t="shared" si="1909"/>
        <v>5537470.4493750008</v>
      </c>
      <c r="CR157" s="76">
        <f t="shared" si="1910"/>
        <v>6058180.6209375001</v>
      </c>
      <c r="CS157" s="76">
        <f t="shared" si="1911"/>
        <v>6303128.9037500005</v>
      </c>
      <c r="CT157" s="76">
        <f t="shared" si="1912"/>
        <v>3612990.8000000007</v>
      </c>
      <c r="CU157" s="76">
        <f t="shared" si="1913"/>
        <v>2892075.1922222227</v>
      </c>
      <c r="CV157" s="76">
        <f t="shared" si="1914"/>
        <v>2798978.4117647056</v>
      </c>
      <c r="CW157" s="76">
        <f t="shared" si="1915"/>
        <v>7846561.4285714291</v>
      </c>
      <c r="CX157" s="76">
        <f t="shared" si="1916"/>
        <v>6954159.1500000004</v>
      </c>
      <c r="CY157" s="76">
        <f t="shared" si="1917"/>
        <v>11695845.676666668</v>
      </c>
      <c r="CZ157" s="76">
        <f t="shared" si="1918"/>
        <v>7038663.1900000004</v>
      </c>
      <c r="DA157" s="76">
        <f t="shared" si="1919"/>
        <v>5116296.7360714283</v>
      </c>
      <c r="DB157" s="76">
        <f t="shared" si="1920"/>
        <v>5044835.7142857146</v>
      </c>
      <c r="DC157" s="76">
        <f t="shared" si="1921"/>
        <v>10781671.268730158</v>
      </c>
      <c r="DD157" s="76">
        <f t="shared" si="1921"/>
        <v>5678188.0625</v>
      </c>
      <c r="DE157" s="88">
        <f t="shared" si="1923"/>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v>49325525</v>
      </c>
      <c r="U158" s="181">
        <f t="shared" si="1922"/>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v>0.17708333333333329</v>
      </c>
      <c r="BM158" s="86">
        <f t="shared" si="1924"/>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904"/>
        <v>4985082.8900000015</v>
      </c>
      <c r="CM158" s="76">
        <f t="shared" si="1905"/>
        <v>2628770.8600000003</v>
      </c>
      <c r="CN158" s="76">
        <f t="shared" si="1906"/>
        <v>3197445.5829166672</v>
      </c>
      <c r="CO158" s="76">
        <f t="shared" si="1907"/>
        <v>3114184.3753846167</v>
      </c>
      <c r="CP158" s="76">
        <f t="shared" si="1908"/>
        <v>1309553.7333333336</v>
      </c>
      <c r="CQ158" s="76">
        <f t="shared" si="1909"/>
        <v>5998595.2912500026</v>
      </c>
      <c r="CR158" s="76">
        <f t="shared" si="1910"/>
        <v>5236184.4187500002</v>
      </c>
      <c r="CS158" s="76">
        <f t="shared" si="1911"/>
        <v>5777507.6919999998</v>
      </c>
      <c r="CT158" s="76">
        <f t="shared" si="1912"/>
        <v>3429151.2930000005</v>
      </c>
      <c r="CU158" s="76">
        <f t="shared" si="1913"/>
        <v>1854980.0722222228</v>
      </c>
      <c r="CV158" s="76">
        <f t="shared" si="1914"/>
        <v>4682538</v>
      </c>
      <c r="CW158" s="76">
        <f t="shared" si="1915"/>
        <v>7897199.3107142858</v>
      </c>
      <c r="CX158" s="76">
        <f t="shared" si="1916"/>
        <v>7425856.2388235284</v>
      </c>
      <c r="CY158" s="76">
        <f t="shared" si="1917"/>
        <v>10723700.02388889</v>
      </c>
      <c r="CZ158" s="76">
        <f t="shared" si="1918"/>
        <v>5854284.2550000008</v>
      </c>
      <c r="DA158" s="76">
        <f t="shared" si="1919"/>
        <v>2934306.3095238088</v>
      </c>
      <c r="DB158" s="76">
        <f t="shared" si="1920"/>
        <v>12592354.158869049</v>
      </c>
      <c r="DC158" s="76">
        <f t="shared" si="1921"/>
        <v>8423296.390555555</v>
      </c>
      <c r="DD158" s="76">
        <f t="shared" si="1921"/>
        <v>8734728.3854166642</v>
      </c>
      <c r="DE158" s="88">
        <f t="shared" si="1923"/>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v>35439425</v>
      </c>
      <c r="U159" s="181">
        <f t="shared" si="1922"/>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v>0.17351648351648352</v>
      </c>
      <c r="BM159" s="86">
        <f t="shared" si="1924"/>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904"/>
        <v>4218162.665454546</v>
      </c>
      <c r="CM159" s="76">
        <f t="shared" si="1905"/>
        <v>2778637.0700000008</v>
      </c>
      <c r="CN159" s="76">
        <f t="shared" si="1906"/>
        <v>2616332.745833334</v>
      </c>
      <c r="CO159" s="76">
        <f t="shared" si="1907"/>
        <v>1567060.3961538465</v>
      </c>
      <c r="CP159" s="76">
        <f t="shared" si="1908"/>
        <v>4929260.4000000013</v>
      </c>
      <c r="CQ159" s="76">
        <f t="shared" si="1909"/>
        <v>5469998.6296875011</v>
      </c>
      <c r="CR159" s="76">
        <f t="shared" si="1910"/>
        <v>5003671.0762499999</v>
      </c>
      <c r="CS159" s="76">
        <f t="shared" si="1911"/>
        <v>6260740.3149999985</v>
      </c>
      <c r="CT159" s="76">
        <f t="shared" si="1912"/>
        <v>2812052.8070000005</v>
      </c>
      <c r="CU159" s="76">
        <f t="shared" si="1913"/>
        <v>2947504.8638888896</v>
      </c>
      <c r="CV159" s="76">
        <f t="shared" si="1914"/>
        <v>4260165.63</v>
      </c>
      <c r="CW159" s="76">
        <f t="shared" si="1915"/>
        <v>8435075.0982142854</v>
      </c>
      <c r="CX159" s="76">
        <f t="shared" si="1916"/>
        <v>7131071.8808823507</v>
      </c>
      <c r="CY159" s="76">
        <f t="shared" si="1917"/>
        <v>9122924.6416666675</v>
      </c>
      <c r="CZ159" s="76">
        <f t="shared" si="1918"/>
        <v>4046037.9670833326</v>
      </c>
      <c r="DA159" s="76">
        <f t="shared" si="1919"/>
        <v>5925132.5833333321</v>
      </c>
      <c r="DB159" s="76">
        <f t="shared" si="1920"/>
        <v>12435584.849761905</v>
      </c>
      <c r="DC159" s="76">
        <f t="shared" si="1921"/>
        <v>10667297.064603174</v>
      </c>
      <c r="DD159" s="76">
        <f t="shared" si="1921"/>
        <v>6149324.403846154</v>
      </c>
      <c r="DE159" s="88">
        <f t="shared" si="1923"/>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v>20190450</v>
      </c>
      <c r="U160" s="181">
        <f t="shared" si="1922"/>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v>0.17351648351648352</v>
      </c>
      <c r="BM160" s="86">
        <f t="shared" si="1924"/>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904"/>
        <v>4153014.0450000013</v>
      </c>
      <c r="CM160" s="76">
        <f t="shared" si="1905"/>
        <v>4070914.100000001</v>
      </c>
      <c r="CN160" s="76">
        <f t="shared" si="1906"/>
        <v>966395.00000000023</v>
      </c>
      <c r="CO160" s="76">
        <f t="shared" si="1907"/>
        <v>4197329.7230769247</v>
      </c>
      <c r="CP160" s="76">
        <f t="shared" si="1908"/>
        <v>4930687.8920000009</v>
      </c>
      <c r="CQ160" s="76">
        <f t="shared" si="1909"/>
        <v>4956744.4088235302</v>
      </c>
      <c r="CR160" s="76">
        <f t="shared" si="1910"/>
        <v>5450914.4625000004</v>
      </c>
      <c r="CS160" s="76">
        <f t="shared" si="1911"/>
        <v>4465705.6199999992</v>
      </c>
      <c r="CT160" s="76">
        <f t="shared" si="1912"/>
        <v>1452227.9470588241</v>
      </c>
      <c r="CU160" s="76">
        <f t="shared" si="1913"/>
        <v>3703958.328888888</v>
      </c>
      <c r="CV160" s="76">
        <f t="shared" si="1914"/>
        <v>4427073.8588235294</v>
      </c>
      <c r="CW160" s="76">
        <f t="shared" si="1915"/>
        <v>9137857.8360714298</v>
      </c>
      <c r="CX160" s="76">
        <f t="shared" si="1916"/>
        <v>7676713.5352941174</v>
      </c>
      <c r="CY160" s="76">
        <f t="shared" si="1917"/>
        <v>4152852.5866666669</v>
      </c>
      <c r="CZ160" s="76">
        <f t="shared" si="1918"/>
        <v>7820999.2933333321</v>
      </c>
      <c r="DA160" s="76">
        <f t="shared" si="1919"/>
        <v>6221531.6144505488</v>
      </c>
      <c r="DB160" s="76">
        <f t="shared" si="1920"/>
        <v>11187767.77047619</v>
      </c>
      <c r="DC160" s="76">
        <f t="shared" si="1921"/>
        <v>7823166.2582539674</v>
      </c>
      <c r="DD160" s="76">
        <f t="shared" si="1921"/>
        <v>3503375.8846153845</v>
      </c>
      <c r="DE160" s="88">
        <f t="shared" si="1923"/>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v>15153800</v>
      </c>
      <c r="U161" s="181">
        <f t="shared" si="1922"/>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v>0.16600000000000001</v>
      </c>
      <c r="BM161" s="86">
        <f t="shared" si="1924"/>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904"/>
        <v>3635243.3636363642</v>
      </c>
      <c r="CM161" s="76">
        <f t="shared" si="1905"/>
        <v>1006400.7600000004</v>
      </c>
      <c r="CN161" s="76">
        <f t="shared" si="1906"/>
        <v>3196154.9737500008</v>
      </c>
      <c r="CO161" s="76">
        <f t="shared" si="1907"/>
        <v>4173205.3000000012</v>
      </c>
      <c r="CP161" s="76">
        <f t="shared" si="1908"/>
        <v>5273095.0920000002</v>
      </c>
      <c r="CQ161" s="76">
        <f t="shared" si="1909"/>
        <v>5584312.2705882359</v>
      </c>
      <c r="CR161" s="76">
        <f t="shared" si="1910"/>
        <v>4370028</v>
      </c>
      <c r="CS161" s="76">
        <f t="shared" si="1911"/>
        <v>2006166.1141666672</v>
      </c>
      <c r="CT161" s="76">
        <f t="shared" si="1912"/>
        <v>3594714.7258823547</v>
      </c>
      <c r="CU161" s="76">
        <f t="shared" si="1913"/>
        <v>4288344.6499999994</v>
      </c>
      <c r="CV161" s="76">
        <f t="shared" si="1914"/>
        <v>5792214.5925000003</v>
      </c>
      <c r="CW161" s="76">
        <f t="shared" si="1915"/>
        <v>8915309.4175000023</v>
      </c>
      <c r="CX161" s="76">
        <f t="shared" si="1916"/>
        <v>5730848.2779411767</v>
      </c>
      <c r="CY161" s="76">
        <f t="shared" si="1917"/>
        <v>11858090.687777778</v>
      </c>
      <c r="CZ161" s="76">
        <f t="shared" si="1918"/>
        <v>7288873.5829166686</v>
      </c>
      <c r="DA161" s="76">
        <f t="shared" si="1919"/>
        <v>6561065.1128571425</v>
      </c>
      <c r="DB161" s="76">
        <f t="shared" si="1920"/>
        <v>13234724.18107143</v>
      </c>
      <c r="DC161" s="76">
        <f t="shared" si="1921"/>
        <v>5373094.1130952379</v>
      </c>
      <c r="DD161" s="76">
        <f t="shared" si="1921"/>
        <v>2515530.8000000003</v>
      </c>
      <c r="DE161" s="88">
        <f t="shared" si="1923"/>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v>39449199</v>
      </c>
      <c r="U162" s="181">
        <f t="shared" si="1922"/>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v>0.16600000000000001</v>
      </c>
      <c r="BM162" s="86">
        <f t="shared" si="1924"/>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904"/>
        <v>2568184.7963636369</v>
      </c>
      <c r="CM162" s="76">
        <f t="shared" si="1905"/>
        <v>3008561.3940000008</v>
      </c>
      <c r="CN162" s="76">
        <f t="shared" si="1906"/>
        <v>3404047.2112500006</v>
      </c>
      <c r="CO162" s="76">
        <f t="shared" si="1907"/>
        <v>4506036.8100000015</v>
      </c>
      <c r="CP162" s="76">
        <f t="shared" si="1908"/>
        <v>5823443.2066666661</v>
      </c>
      <c r="CQ162" s="76">
        <f t="shared" si="1909"/>
        <v>4209186.4941176474</v>
      </c>
      <c r="CR162" s="76">
        <f t="shared" si="1910"/>
        <v>1956055.2187499998</v>
      </c>
      <c r="CS162" s="76">
        <f t="shared" si="1911"/>
        <v>5509778.8141666679</v>
      </c>
      <c r="CT162" s="76">
        <f t="shared" si="1912"/>
        <v>3983936.4529411774</v>
      </c>
      <c r="CU162" s="76">
        <f t="shared" si="1913"/>
        <v>4530032.4874999989</v>
      </c>
      <c r="CV162" s="76">
        <f t="shared" si="1914"/>
        <v>6381705.7149999999</v>
      </c>
      <c r="CW162" s="76">
        <f t="shared" si="1915"/>
        <v>7913547.2482142877</v>
      </c>
      <c r="CX162" s="76">
        <f t="shared" si="1916"/>
        <v>2453125.5344117647</v>
      </c>
      <c r="CY162" s="76">
        <f t="shared" si="1917"/>
        <v>12008826.201666666</v>
      </c>
      <c r="CZ162" s="76">
        <f t="shared" si="1918"/>
        <v>7856985.5541666672</v>
      </c>
      <c r="DA162" s="76">
        <f t="shared" si="1919"/>
        <v>6394032.9202040806</v>
      </c>
      <c r="DB162" s="76">
        <f t="shared" si="1920"/>
        <v>10759785.874761904</v>
      </c>
      <c r="DC162" s="76">
        <f t="shared" si="1921"/>
        <v>3863193.6507936511</v>
      </c>
      <c r="DD162" s="76">
        <f t="shared" si="1921"/>
        <v>6548567.034</v>
      </c>
      <c r="DE162" s="88">
        <f t="shared" si="1923"/>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v>36771249</v>
      </c>
      <c r="U163" s="181">
        <f t="shared" si="1922"/>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v>0.16666666666666666</v>
      </c>
      <c r="BM163" s="86">
        <f t="shared" si="1924"/>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904"/>
        <v>1103551.5800000003</v>
      </c>
      <c r="CM163" s="76">
        <f t="shared" si="1905"/>
        <v>3187644.7666666666</v>
      </c>
      <c r="CN163" s="76">
        <f t="shared" si="1906"/>
        <v>3166427.4949999996</v>
      </c>
      <c r="CO163" s="76">
        <f t="shared" si="1907"/>
        <v>4764550.5273333341</v>
      </c>
      <c r="CP163" s="76">
        <f t="shared" si="1908"/>
        <v>5935428.8720000004</v>
      </c>
      <c r="CQ163" s="76">
        <f t="shared" si="1909"/>
        <v>1383077.9473684207</v>
      </c>
      <c r="CR163" s="76">
        <f t="shared" si="1910"/>
        <v>5304464.1974999988</v>
      </c>
      <c r="CS163" s="76">
        <f t="shared" si="1911"/>
        <v>6164841.1950000012</v>
      </c>
      <c r="CT163" s="76">
        <f t="shared" si="1912"/>
        <v>4485957.080000001</v>
      </c>
      <c r="CU163" s="76">
        <f t="shared" si="1913"/>
        <v>5186529.1028571418</v>
      </c>
      <c r="CV163" s="76">
        <f t="shared" si="1914"/>
        <v>5565364.5626923069</v>
      </c>
      <c r="CW163" s="76">
        <f t="shared" si="1915"/>
        <v>4022211.4767857147</v>
      </c>
      <c r="CX163" s="76">
        <f t="shared" si="1916"/>
        <v>6811117.3779411763</v>
      </c>
      <c r="CY163" s="76">
        <f t="shared" si="1917"/>
        <v>13237850.279166665</v>
      </c>
      <c r="CZ163" s="76">
        <f t="shared" si="1918"/>
        <v>7072308.479166667</v>
      </c>
      <c r="DA163" s="76">
        <f t="shared" si="1919"/>
        <v>6534204.5534693869</v>
      </c>
      <c r="DB163" s="76">
        <f t="shared" si="1920"/>
        <v>7342748.776428571</v>
      </c>
      <c r="DC163" s="76">
        <f t="shared" si="1921"/>
        <v>10384446.727619048</v>
      </c>
      <c r="DD163" s="76">
        <f t="shared" si="1921"/>
        <v>6128541.5</v>
      </c>
      <c r="DE163" s="88">
        <f t="shared" si="1923"/>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v>41063588</v>
      </c>
      <c r="U164" s="181">
        <f t="shared" si="1922"/>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v>0.15500000000000003</v>
      </c>
      <c r="BM164" s="86">
        <f t="shared" si="1924"/>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904"/>
        <v>3110120.5983333341</v>
      </c>
      <c r="CM164" s="76">
        <f t="shared" si="1905"/>
        <v>3575338.5635294123</v>
      </c>
      <c r="CN164" s="76">
        <f t="shared" si="1906"/>
        <v>3652599.1350000007</v>
      </c>
      <c r="CO164" s="76">
        <f t="shared" si="1907"/>
        <v>4186223.5196666671</v>
      </c>
      <c r="CP164" s="76">
        <f t="shared" si="1908"/>
        <v>5101063.0159999998</v>
      </c>
      <c r="CQ164" s="76">
        <f t="shared" si="1909"/>
        <v>5890529.1147368401</v>
      </c>
      <c r="CR164" s="76">
        <f t="shared" si="1910"/>
        <v>5685773.0824999996</v>
      </c>
      <c r="CS164" s="76">
        <f t="shared" si="1911"/>
        <v>6608912.2733333344</v>
      </c>
      <c r="CT164" s="76">
        <f t="shared" si="1912"/>
        <v>5427903.224117646</v>
      </c>
      <c r="CU164" s="76">
        <f t="shared" si="1913"/>
        <v>5043141.4242857127</v>
      </c>
      <c r="CV164" s="76">
        <f t="shared" si="1914"/>
        <v>3495778.1407692307</v>
      </c>
      <c r="CW164" s="76">
        <f t="shared" si="1915"/>
        <v>10353440.255357144</v>
      </c>
      <c r="CX164" s="76">
        <f t="shared" si="1916"/>
        <v>8184002.717647058</v>
      </c>
      <c r="CY164" s="76">
        <f t="shared" si="1917"/>
        <v>14017518.341666665</v>
      </c>
      <c r="CZ164" s="76">
        <f t="shared" si="1918"/>
        <v>8339483.790000001</v>
      </c>
      <c r="DA164" s="76">
        <f t="shared" si="1919"/>
        <v>5781144.0508163264</v>
      </c>
      <c r="DB164" s="76">
        <f t="shared" si="1920"/>
        <v>5365138.583333334</v>
      </c>
      <c r="DC164" s="76">
        <f t="shared" si="1921"/>
        <v>10022380.568766233</v>
      </c>
      <c r="DD164" s="76">
        <f t="shared" si="1921"/>
        <v>6364856.1400000015</v>
      </c>
      <c r="DE164" s="88">
        <f t="shared" si="1923"/>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v>32073527</v>
      </c>
      <c r="U165" s="181">
        <f t="shared" si="1922"/>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v>0.18090909090909091</v>
      </c>
      <c r="BM165" s="86">
        <f t="shared" si="1924"/>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904"/>
        <v>4187976.3720000014</v>
      </c>
      <c r="CM165" s="76">
        <f t="shared" si="1905"/>
        <v>3624235.8282352951</v>
      </c>
      <c r="CN165" s="76">
        <f t="shared" si="1906"/>
        <v>3339874.9033333338</v>
      </c>
      <c r="CO165" s="76">
        <f t="shared" si="1907"/>
        <v>3001662.9020000002</v>
      </c>
      <c r="CP165" s="76">
        <f t="shared" si="1908"/>
        <v>2667435.3833333338</v>
      </c>
      <c r="CQ165" s="76">
        <f t="shared" si="1909"/>
        <v>5896131.8999999994</v>
      </c>
      <c r="CR165" s="76">
        <f t="shared" si="1910"/>
        <v>5529999.7046666658</v>
      </c>
      <c r="CS165" s="76">
        <f t="shared" si="1911"/>
        <v>6411551.9355555568</v>
      </c>
      <c r="CT165" s="76">
        <f t="shared" si="1912"/>
        <v>5035175.0123529416</v>
      </c>
      <c r="CU165" s="76">
        <f t="shared" si="1913"/>
        <v>3071421.65</v>
      </c>
      <c r="CV165" s="76">
        <f t="shared" si="1914"/>
        <v>7909335.693846154</v>
      </c>
      <c r="CW165" s="76">
        <f t="shared" si="1915"/>
        <v>10885473.48382353</v>
      </c>
      <c r="CX165" s="76">
        <f t="shared" si="1916"/>
        <v>8499819.5938235298</v>
      </c>
      <c r="CY165" s="76">
        <f t="shared" si="1917"/>
        <v>8115189.993055555</v>
      </c>
      <c r="CZ165" s="76">
        <f t="shared" si="1918"/>
        <v>6609669.9428571435</v>
      </c>
      <c r="DA165" s="76">
        <f t="shared" si="1919"/>
        <v>3501751.5082142856</v>
      </c>
      <c r="DB165" s="76">
        <f t="shared" si="1920"/>
        <v>13660053.632916668</v>
      </c>
      <c r="DC165" s="76">
        <f t="shared" si="1921"/>
        <v>11227147.124285713</v>
      </c>
      <c r="DD165" s="76">
        <f t="shared" si="1921"/>
        <v>5802392.6118181814</v>
      </c>
      <c r="DE165" s="88">
        <f t="shared" si="1923"/>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v>31011662</v>
      </c>
      <c r="U166" s="181">
        <f t="shared" si="1922"/>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v>0.18090909090909091</v>
      </c>
      <c r="BM166" s="86">
        <f t="shared" si="1924"/>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904"/>
        <v>4494042.0762500018</v>
      </c>
      <c r="CM166" s="76">
        <f t="shared" si="1905"/>
        <v>3632673.527777778</v>
      </c>
      <c r="CN166" s="76">
        <f t="shared" si="1906"/>
        <v>2607421.6166666672</v>
      </c>
      <c r="CO166" s="76">
        <f t="shared" si="1907"/>
        <v>1387587.3843750001</v>
      </c>
      <c r="CP166" s="76">
        <f t="shared" si="1908"/>
        <v>7390511.3800000008</v>
      </c>
      <c r="CQ166" s="76">
        <f t="shared" si="1909"/>
        <v>6260172.4888888886</v>
      </c>
      <c r="CR166" s="76">
        <f t="shared" si="1910"/>
        <v>6726887.0158333331</v>
      </c>
      <c r="CS166" s="76">
        <f t="shared" si="1911"/>
        <v>6317684.0204166658</v>
      </c>
      <c r="CT166" s="76">
        <f t="shared" si="1912"/>
        <v>4227162.4482352948</v>
      </c>
      <c r="CU166" s="76">
        <f t="shared" si="1913"/>
        <v>6164304.7242857143</v>
      </c>
      <c r="CV166" s="76">
        <f t="shared" si="1914"/>
        <v>8471859.8047058824</v>
      </c>
      <c r="CW166" s="76">
        <f t="shared" si="1915"/>
        <v>11127632.529999996</v>
      </c>
      <c r="CX166" s="76">
        <f t="shared" si="1916"/>
        <v>8459365.8911764733</v>
      </c>
      <c r="CY166" s="76">
        <f t="shared" si="1917"/>
        <v>9471513.2680555545</v>
      </c>
      <c r="CZ166" s="76">
        <f t="shared" si="1918"/>
        <v>3704566.7519047619</v>
      </c>
      <c r="DA166" s="76">
        <f t="shared" si="1919"/>
        <v>7948095.098660714</v>
      </c>
      <c r="DB166" s="76">
        <f t="shared" si="1920"/>
        <v>12943029.324333334</v>
      </c>
      <c r="DC166" s="76">
        <f t="shared" si="1921"/>
        <v>10558090.800000001</v>
      </c>
      <c r="DD166" s="76">
        <f t="shared" si="1921"/>
        <v>5610291.5800000001</v>
      </c>
      <c r="DE166" s="88">
        <f t="shared" si="1923"/>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v>24034105</v>
      </c>
      <c r="U167" s="181">
        <f t="shared" si="1922"/>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v>0.18090909090909091</v>
      </c>
      <c r="BM167" s="86">
        <f t="shared" si="1924"/>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904"/>
        <v>5136344.6653125016</v>
      </c>
      <c r="CM167" s="76">
        <f t="shared" si="1905"/>
        <v>5541262.7277777782</v>
      </c>
      <c r="CN167" s="76">
        <f t="shared" si="1906"/>
        <v>973620.90000000014</v>
      </c>
      <c r="CO167" s="76">
        <f t="shared" si="1907"/>
        <v>5363418.1574999997</v>
      </c>
      <c r="CP167" s="76">
        <f t="shared" si="1908"/>
        <v>8505277.8222222235</v>
      </c>
      <c r="CQ167" s="76">
        <f t="shared" si="1909"/>
        <v>5472567.5816666652</v>
      </c>
      <c r="CR167" s="76">
        <f t="shared" si="1910"/>
        <v>6519841.5399999991</v>
      </c>
      <c r="CS167" s="76">
        <f t="shared" si="1911"/>
        <v>4789885.6362499995</v>
      </c>
      <c r="CT167" s="76">
        <f t="shared" si="1912"/>
        <v>2437529.4847058831</v>
      </c>
      <c r="CU167" s="76">
        <f t="shared" si="1913"/>
        <v>6915676.5228571426</v>
      </c>
      <c r="CV167" s="76">
        <f t="shared" si="1914"/>
        <v>9239624.915000001</v>
      </c>
      <c r="CW167" s="76">
        <f t="shared" si="1915"/>
        <v>11053448.260499997</v>
      </c>
      <c r="CX167" s="76">
        <f t="shared" si="1916"/>
        <v>7785747.2729411786</v>
      </c>
      <c r="CY167" s="76">
        <f t="shared" si="1917"/>
        <v>4480431.26</v>
      </c>
      <c r="CZ167" s="76">
        <f t="shared" si="1918"/>
        <v>10098467.246190475</v>
      </c>
      <c r="DA167" s="76">
        <f t="shared" si="1919"/>
        <v>8624290.211964285</v>
      </c>
      <c r="DB167" s="76">
        <f t="shared" si="1920"/>
        <v>14142498.756386556</v>
      </c>
      <c r="DC167" s="76">
        <f t="shared" si="1921"/>
        <v>11423025.670297619</v>
      </c>
      <c r="DD167" s="76">
        <f t="shared" si="1921"/>
        <v>4347988.086363636</v>
      </c>
      <c r="DE167" s="88">
        <f t="shared" si="1923"/>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v>14015375</v>
      </c>
      <c r="U168" s="181">
        <f t="shared" si="1922"/>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v>0.17863636363636365</v>
      </c>
      <c r="BM168" s="86">
        <f t="shared" si="1924"/>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904"/>
        <v>4234775.1075000009</v>
      </c>
      <c r="CM168" s="76">
        <f t="shared" si="1905"/>
        <v>1713168.7733333344</v>
      </c>
      <c r="CN168" s="76">
        <f t="shared" si="1906"/>
        <v>3464745.2</v>
      </c>
      <c r="CO168" s="76">
        <f t="shared" si="1907"/>
        <v>5264012.4280000012</v>
      </c>
      <c r="CP168" s="76">
        <f t="shared" si="1908"/>
        <v>7669558.5633333325</v>
      </c>
      <c r="CQ168" s="76">
        <f t="shared" si="1909"/>
        <v>5458693.472222222</v>
      </c>
      <c r="CR168" s="76">
        <f t="shared" si="1910"/>
        <v>5454095.3116666656</v>
      </c>
      <c r="CS168" s="76">
        <f t="shared" si="1911"/>
        <v>3081788.0649999995</v>
      </c>
      <c r="CT168" s="76">
        <f t="shared" si="1912"/>
        <v>5645145.6023529423</v>
      </c>
      <c r="CU168" s="76">
        <f t="shared" si="1913"/>
        <v>7249990.3614285709</v>
      </c>
      <c r="CV168" s="76">
        <f t="shared" si="1914"/>
        <v>9282664.8825000003</v>
      </c>
      <c r="CW168" s="76">
        <f t="shared" si="1915"/>
        <v>11180906.474499997</v>
      </c>
      <c r="CX168" s="76">
        <f t="shared" si="1916"/>
        <v>6609691.9917647075</v>
      </c>
      <c r="CY168" s="76">
        <f t="shared" si="1917"/>
        <v>10329251.225555554</v>
      </c>
      <c r="CZ168" s="76">
        <f t="shared" si="1918"/>
        <v>8323117.6008791178</v>
      </c>
      <c r="DA168" s="76">
        <f t="shared" si="1919"/>
        <v>8021117.1642857119</v>
      </c>
      <c r="DB168" s="76">
        <f t="shared" si="1920"/>
        <v>11331796.841680674</v>
      </c>
      <c r="DC168" s="76">
        <f t="shared" si="1921"/>
        <v>9616422.4163690489</v>
      </c>
      <c r="DD168" s="76">
        <f t="shared" si="1921"/>
        <v>2503655.625</v>
      </c>
      <c r="DE168" s="88">
        <f t="shared" si="1923"/>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v>40590379</v>
      </c>
      <c r="U169" s="181">
        <f t="shared" si="1922"/>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v>0.17863636363636365</v>
      </c>
      <c r="BM169" s="86">
        <f t="shared" si="1924"/>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904"/>
        <v>3930944.2593750013</v>
      </c>
      <c r="CM169" s="76">
        <f t="shared" si="1905"/>
        <v>4895129.5033333367</v>
      </c>
      <c r="CN169" s="76">
        <f t="shared" si="1906"/>
        <v>4982746.4244444454</v>
      </c>
      <c r="CO169" s="76">
        <f t="shared" si="1907"/>
        <v>5148984.4967647083</v>
      </c>
      <c r="CP169" s="76">
        <f t="shared" si="1908"/>
        <v>7501570.2716666646</v>
      </c>
      <c r="CQ169" s="76">
        <f t="shared" si="1909"/>
        <v>4369202.75</v>
      </c>
      <c r="CR169" s="76">
        <f t="shared" si="1910"/>
        <v>3268454.9542857134</v>
      </c>
      <c r="CS169" s="76">
        <f t="shared" si="1911"/>
        <v>7098856.0799999991</v>
      </c>
      <c r="CT169" s="76">
        <f t="shared" si="1912"/>
        <v>5352106.6735294126</v>
      </c>
      <c r="CU169" s="76">
        <f t="shared" si="1913"/>
        <v>7421993.5899999999</v>
      </c>
      <c r="CV169" s="76">
        <f t="shared" si="1914"/>
        <v>9064953.0374999996</v>
      </c>
      <c r="CW169" s="76">
        <f t="shared" si="1915"/>
        <v>8902931.7069999967</v>
      </c>
      <c r="CX169" s="76">
        <f t="shared" si="1916"/>
        <v>2825807.7533333343</v>
      </c>
      <c r="CY169" s="76">
        <f t="shared" si="1917"/>
        <v>12178839.620999999</v>
      </c>
      <c r="CZ169" s="76">
        <f t="shared" si="1918"/>
        <v>9220529.0961904749</v>
      </c>
      <c r="DA169" s="76">
        <f t="shared" si="1919"/>
        <v>8945741.4354395587</v>
      </c>
      <c r="DB169" s="76">
        <f t="shared" si="1920"/>
        <v>14636390.003571428</v>
      </c>
      <c r="DC169" s="76">
        <f t="shared" si="1921"/>
        <v>5501720.0297619049</v>
      </c>
      <c r="DD169" s="76">
        <f t="shared" si="1921"/>
        <v>7250917.7031818191</v>
      </c>
      <c r="DE169" s="88">
        <f t="shared" si="1923"/>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v>32128027</v>
      </c>
      <c r="U170" s="181">
        <f t="shared" si="1922"/>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v>0.17678571428571427</v>
      </c>
      <c r="BM170" s="86">
        <f t="shared" si="1924"/>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904"/>
        <v>1485911.9703333338</v>
      </c>
      <c r="CM170" s="76">
        <f t="shared" si="1905"/>
        <v>4986906.2657894753</v>
      </c>
      <c r="CN170" s="76">
        <f t="shared" si="1906"/>
        <v>4374356.7016666671</v>
      </c>
      <c r="CO170" s="76">
        <f t="shared" si="1907"/>
        <v>4676032.8750000009</v>
      </c>
      <c r="CP170" s="76">
        <f t="shared" si="1908"/>
        <v>6780210.3863888904</v>
      </c>
      <c r="CQ170" s="76">
        <f t="shared" si="1909"/>
        <v>1802939.7736842099</v>
      </c>
      <c r="CR170" s="76">
        <f t="shared" si="1910"/>
        <v>7638747.3171428544</v>
      </c>
      <c r="CS170" s="76">
        <f t="shared" si="1911"/>
        <v>7234083.6397058824</v>
      </c>
      <c r="CT170" s="76">
        <f t="shared" si="1912"/>
        <v>6477737.856250002</v>
      </c>
      <c r="CU170" s="76">
        <f t="shared" si="1913"/>
        <v>7835369.4492857121</v>
      </c>
      <c r="CV170" s="76">
        <f t="shared" si="1914"/>
        <v>7599879.3449999997</v>
      </c>
      <c r="CW170" s="76">
        <f t="shared" si="1915"/>
        <v>5138098.0434782598</v>
      </c>
      <c r="CX170" s="76">
        <f t="shared" si="1916"/>
        <v>8407492.9866666682</v>
      </c>
      <c r="CY170" s="76">
        <f t="shared" si="1917"/>
        <v>11835997.029149663</v>
      </c>
      <c r="CZ170" s="76">
        <f t="shared" si="1918"/>
        <v>8472114.0653333347</v>
      </c>
      <c r="DA170" s="76">
        <f t="shared" si="1919"/>
        <v>7855802.7210989017</v>
      </c>
      <c r="DB170" s="76">
        <f t="shared" si="1920"/>
        <v>12137029.146428572</v>
      </c>
      <c r="DC170" s="76">
        <f t="shared" si="1921"/>
        <v>12522251.636428572</v>
      </c>
      <c r="DD170" s="76">
        <f t="shared" si="1921"/>
        <v>5679776.2017857134</v>
      </c>
      <c r="DE170" s="88">
        <f t="shared" si="1923"/>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v>42588644</v>
      </c>
      <c r="U171" s="181">
        <f t="shared" si="1922"/>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v>0.17571428571428568</v>
      </c>
      <c r="BM171" s="86">
        <f t="shared" si="1924"/>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904"/>
        <v>4819154.144666668</v>
      </c>
      <c r="CM171" s="76">
        <f t="shared" si="1905"/>
        <v>5371569.9102500016</v>
      </c>
      <c r="CN171" s="76">
        <f t="shared" si="1906"/>
        <v>4899986.8788888901</v>
      </c>
      <c r="CO171" s="76">
        <f t="shared" si="1907"/>
        <v>4274160.2894117655</v>
      </c>
      <c r="CP171" s="76">
        <f t="shared" si="1908"/>
        <v>5188367.4780555572</v>
      </c>
      <c r="CQ171" s="76">
        <f t="shared" si="1909"/>
        <v>6738603.812368419</v>
      </c>
      <c r="CR171" s="76">
        <f t="shared" si="1910"/>
        <v>8413771.0066666678</v>
      </c>
      <c r="CS171" s="76">
        <f t="shared" si="1911"/>
        <v>7859654.4117647065</v>
      </c>
      <c r="CT171" s="76">
        <f t="shared" si="1912"/>
        <v>7670705.3669999996</v>
      </c>
      <c r="CU171" s="76">
        <f t="shared" si="1913"/>
        <v>6971514.417142855</v>
      </c>
      <c r="CV171" s="76">
        <f t="shared" si="1914"/>
        <v>4177900.1599999997</v>
      </c>
      <c r="CW171" s="76">
        <f t="shared" si="1915"/>
        <v>11836313.907608693</v>
      </c>
      <c r="CX171" s="76">
        <f t="shared" si="1916"/>
        <v>7768853.1163043482</v>
      </c>
      <c r="CY171" s="76">
        <f t="shared" si="1917"/>
        <v>7637511.843571431</v>
      </c>
      <c r="CZ171" s="76">
        <f t="shared" si="1918"/>
        <v>8270116.8550000004</v>
      </c>
      <c r="DA171" s="76">
        <f t="shared" si="1919"/>
        <v>6603092.1870329669</v>
      </c>
      <c r="DB171" s="76">
        <f t="shared" si="1920"/>
        <v>10016145.321428571</v>
      </c>
      <c r="DC171" s="76">
        <f t="shared" si="1921"/>
        <v>13440757.56964286</v>
      </c>
      <c r="DD171" s="76">
        <f t="shared" si="1921"/>
        <v>7483433.1599999983</v>
      </c>
      <c r="DE171" s="88">
        <f t="shared" si="1923"/>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v>33821600</v>
      </c>
      <c r="U172" s="181">
        <f t="shared" si="1922"/>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v>0.17571428571428568</v>
      </c>
      <c r="BM172" s="86">
        <f t="shared" si="1924"/>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904"/>
        <v>5098330.3140000012</v>
      </c>
      <c r="CM172" s="76">
        <f t="shared" si="1905"/>
        <v>6348894.0511363642</v>
      </c>
      <c r="CN172" s="76">
        <f t="shared" si="1906"/>
        <v>6607782.3933333345</v>
      </c>
      <c r="CO172" s="76">
        <f t="shared" si="1907"/>
        <v>3598139.9541176474</v>
      </c>
      <c r="CP172" s="76">
        <f t="shared" si="1908"/>
        <v>2244720.573888889</v>
      </c>
      <c r="CQ172" s="76">
        <f t="shared" si="1909"/>
        <v>7696306.6399999997</v>
      </c>
      <c r="CR172" s="76">
        <f t="shared" si="1910"/>
        <v>8210428.4720000001</v>
      </c>
      <c r="CS172" s="76">
        <f t="shared" si="1911"/>
        <v>8505803.6999999993</v>
      </c>
      <c r="CT172" s="76">
        <f t="shared" si="1912"/>
        <v>6595403.239583333</v>
      </c>
      <c r="CU172" s="76">
        <f t="shared" si="1913"/>
        <v>4276139.7737500006</v>
      </c>
      <c r="CV172" s="76">
        <f t="shared" si="1914"/>
        <v>10964378.879999999</v>
      </c>
      <c r="CW172" s="76">
        <f t="shared" si="1915"/>
        <v>11372977.755434781</v>
      </c>
      <c r="CX172" s="76">
        <f t="shared" si="1916"/>
        <v>7008321.4425000008</v>
      </c>
      <c r="CY172" s="76">
        <f t="shared" si="1917"/>
        <v>10466088.59479592</v>
      </c>
      <c r="CZ172" s="76">
        <f t="shared" si="1918"/>
        <v>6747272.4550000001</v>
      </c>
      <c r="DA172" s="76">
        <f t="shared" si="1919"/>
        <v>4600189.211538462</v>
      </c>
      <c r="DB172" s="76">
        <f t="shared" si="1920"/>
        <v>12203057.017563025</v>
      </c>
      <c r="DC172" s="76">
        <f t="shared" si="1921"/>
        <v>10736475.378750002</v>
      </c>
      <c r="DD172" s="76">
        <f t="shared" si="1921"/>
        <v>5942938.2857142845</v>
      </c>
      <c r="DE172" s="88">
        <f t="shared" si="1923"/>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v>41420293</v>
      </c>
      <c r="U173" s="181">
        <f t="shared" si="1922"/>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v>0.17535714285714282</v>
      </c>
      <c r="BM173" s="86">
        <f t="shared" si="1924"/>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904"/>
        <v>5947442.5237500006</v>
      </c>
      <c r="CM173" s="76">
        <f t="shared" si="1905"/>
        <v>7448011.9191666674</v>
      </c>
      <c r="CN173" s="76">
        <f t="shared" si="1906"/>
        <v>4883784.7333333343</v>
      </c>
      <c r="CO173" s="76">
        <f t="shared" si="1907"/>
        <v>1366097.9580000006</v>
      </c>
      <c r="CP173" s="76">
        <f t="shared" si="1908"/>
        <v>8048910.2977777785</v>
      </c>
      <c r="CQ173" s="76">
        <f t="shared" si="1909"/>
        <v>7829247.8861111104</v>
      </c>
      <c r="CR173" s="76">
        <f t="shared" si="1910"/>
        <v>7820158.555333334</v>
      </c>
      <c r="CS173" s="76">
        <f t="shared" si="1911"/>
        <v>7449812.1976470593</v>
      </c>
      <c r="CT173" s="76">
        <f t="shared" si="1912"/>
        <v>5135573.7249999996</v>
      </c>
      <c r="CU173" s="76">
        <f t="shared" si="1913"/>
        <v>8299428.970625001</v>
      </c>
      <c r="CV173" s="76">
        <f t="shared" si="1914"/>
        <v>10235540.693333333</v>
      </c>
      <c r="CW173" s="76">
        <f t="shared" si="1915"/>
        <v>11472284.57655172</v>
      </c>
      <c r="CX173" s="76">
        <f t="shared" si="1916"/>
        <v>6677535.5749999974</v>
      </c>
      <c r="CY173" s="76">
        <f t="shared" si="1917"/>
        <v>8966757.5881972816</v>
      </c>
      <c r="CZ173" s="76">
        <f t="shared" si="1918"/>
        <v>4124326.0800000005</v>
      </c>
      <c r="DA173" s="76">
        <f t="shared" si="1919"/>
        <v>7708055.1517857146</v>
      </c>
      <c r="DB173" s="76">
        <f t="shared" si="1920"/>
        <v>15563748.778907562</v>
      </c>
      <c r="DC173" s="76">
        <f t="shared" si="1921"/>
        <v>11988361.060476191</v>
      </c>
      <c r="DD173" s="76">
        <f t="shared" si="1921"/>
        <v>7263344.2367857127</v>
      </c>
      <c r="DE173" s="88">
        <f t="shared" si="1923"/>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v>32100365</v>
      </c>
      <c r="U174" s="181">
        <f t="shared" si="1922"/>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v>0.17535714285714282</v>
      </c>
      <c r="BM174" s="86">
        <f t="shared" si="1924"/>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904"/>
        <v>5371199.9152777791</v>
      </c>
      <c r="CM174" s="76">
        <f t="shared" si="1905"/>
        <v>8767895.3569444455</v>
      </c>
      <c r="CN174" s="76">
        <f t="shared" si="1906"/>
        <v>2143459.083333333</v>
      </c>
      <c r="CO174" s="76">
        <f t="shared" si="1907"/>
        <v>5430327.6420000019</v>
      </c>
      <c r="CP174" s="76">
        <f t="shared" si="1908"/>
        <v>8544249.8624999989</v>
      </c>
      <c r="CQ174" s="76">
        <f t="shared" si="1909"/>
        <v>8590961.1549999993</v>
      </c>
      <c r="CR174" s="76">
        <f t="shared" si="1910"/>
        <v>6382918.29</v>
      </c>
      <c r="CS174" s="76">
        <f t="shared" si="1911"/>
        <v>6310768.1882352941</v>
      </c>
      <c r="CT174" s="76">
        <f t="shared" si="1912"/>
        <v>1588659.0583333333</v>
      </c>
      <c r="CU174" s="76">
        <f t="shared" si="1913"/>
        <v>8677972.6785714291</v>
      </c>
      <c r="CV174" s="76">
        <f t="shared" si="1914"/>
        <v>10367106.533333333</v>
      </c>
      <c r="CW174" s="76">
        <f t="shared" si="1915"/>
        <v>11676508.171034481</v>
      </c>
      <c r="CX174" s="76">
        <f t="shared" si="1916"/>
        <v>6604295.9791666642</v>
      </c>
      <c r="CY174" s="76">
        <f t="shared" si="1917"/>
        <v>3836463.4434523806</v>
      </c>
      <c r="CZ174" s="76">
        <f t="shared" si="1918"/>
        <v>9625874.461875001</v>
      </c>
      <c r="DA174" s="76">
        <f t="shared" si="1919"/>
        <v>7855235.1501785712</v>
      </c>
      <c r="DB174" s="76">
        <f t="shared" si="1920"/>
        <v>14524605.507983193</v>
      </c>
      <c r="DC174" s="76">
        <f t="shared" si="1921"/>
        <v>11803757.555555558</v>
      </c>
      <c r="DD174" s="76">
        <f t="shared" si="1921"/>
        <v>5629028.2910714271</v>
      </c>
      <c r="DE174" s="88">
        <f t="shared" si="1923"/>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v>17729050</v>
      </c>
      <c r="U175" s="181">
        <f t="shared" si="1922"/>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v>0.17198979591836736</v>
      </c>
      <c r="BM175" s="86">
        <f t="shared" si="1924"/>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904"/>
        <v>5520133.4500000011</v>
      </c>
      <c r="CM175" s="76">
        <f t="shared" si="1905"/>
        <v>3280812.1500000008</v>
      </c>
      <c r="CN175" s="76">
        <f t="shared" si="1906"/>
        <v>7703898.9499999993</v>
      </c>
      <c r="CO175" s="76">
        <f t="shared" si="1907"/>
        <v>5510590.1759523833</v>
      </c>
      <c r="CP175" s="76">
        <f t="shared" si="1908"/>
        <v>8329741.6892857142</v>
      </c>
      <c r="CQ175" s="76">
        <f t="shared" si="1909"/>
        <v>8541374.4180000015</v>
      </c>
      <c r="CR175" s="76">
        <f t="shared" si="1910"/>
        <v>4567261.62</v>
      </c>
      <c r="CS175" s="76">
        <f t="shared" si="1911"/>
        <v>2708678.7419999992</v>
      </c>
      <c r="CT175" s="76">
        <f t="shared" si="1912"/>
        <v>6519189.2833333332</v>
      </c>
      <c r="CU175" s="76">
        <f t="shared" si="1913"/>
        <v>10534268.5875</v>
      </c>
      <c r="CV175" s="76">
        <f t="shared" si="1914"/>
        <v>12368242.432333333</v>
      </c>
      <c r="CW175" s="76">
        <f t="shared" si="1915"/>
        <v>7300997.5475862045</v>
      </c>
      <c r="CX175" s="76">
        <f t="shared" si="1916"/>
        <v>5587524.2499999981</v>
      </c>
      <c r="CY175" s="76">
        <f t="shared" si="1917"/>
        <v>11104793.332738094</v>
      </c>
      <c r="CZ175" s="76">
        <f t="shared" si="1918"/>
        <v>10068468.482499998</v>
      </c>
      <c r="DA175" s="76">
        <f t="shared" si="1919"/>
        <v>10676840.916874999</v>
      </c>
      <c r="DB175" s="76">
        <f t="shared" si="1920"/>
        <v>15913900.836974788</v>
      </c>
      <c r="DC175" s="76">
        <f t="shared" si="1921"/>
        <v>10414075.200000001</v>
      </c>
      <c r="DD175" s="76">
        <f t="shared" si="1921"/>
        <v>3049215.6913265307</v>
      </c>
      <c r="DE175" s="88">
        <f t="shared" si="1923"/>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v>45024297</v>
      </c>
      <c r="U176" s="181">
        <f t="shared" si="1922"/>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v>0.17198979591836736</v>
      </c>
      <c r="BM176" s="86">
        <f t="shared" si="1924"/>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904"/>
        <v>4694836.791666667</v>
      </c>
      <c r="CM176" s="76">
        <f t="shared" si="1905"/>
        <v>8050165.9608333353</v>
      </c>
      <c r="CN176" s="76">
        <f t="shared" si="1906"/>
        <v>8451583.1276190467</v>
      </c>
      <c r="CO176" s="76">
        <f t="shared" si="1907"/>
        <v>5657643.8150000023</v>
      </c>
      <c r="CP176" s="76">
        <f t="shared" si="1908"/>
        <v>8424677.0133333337</v>
      </c>
      <c r="CQ176" s="76">
        <f t="shared" si="1909"/>
        <v>7489916.1090000002</v>
      </c>
      <c r="CR176" s="76">
        <f t="shared" si="1910"/>
        <v>1572282.7058823528</v>
      </c>
      <c r="CS176" s="76">
        <f t="shared" si="1911"/>
        <v>8544089.7306666635</v>
      </c>
      <c r="CT176" s="76">
        <f t="shared" si="1912"/>
        <v>8013771.8499999996</v>
      </c>
      <c r="CU176" s="76">
        <f t="shared" si="1913"/>
        <v>9857192.511562502</v>
      </c>
      <c r="CV176" s="76">
        <f t="shared" si="1914"/>
        <v>10551145.799333334</v>
      </c>
      <c r="CW176" s="76">
        <f t="shared" si="1915"/>
        <v>7945497.8479310311</v>
      </c>
      <c r="CX176" s="76">
        <f t="shared" si="1916"/>
        <v>3642890.4666666659</v>
      </c>
      <c r="CY176" s="76">
        <f t="shared" si="1917"/>
        <v>12644646.704365078</v>
      </c>
      <c r="CZ176" s="76">
        <f t="shared" si="1918"/>
        <v>10464994.866691729</v>
      </c>
      <c r="DA176" s="76">
        <f t="shared" si="1919"/>
        <v>10233071.346696429</v>
      </c>
      <c r="DB176" s="76">
        <f t="shared" si="1920"/>
        <v>16056304.107642855</v>
      </c>
      <c r="DC176" s="76">
        <f t="shared" si="1921"/>
        <v>7447100.666666667</v>
      </c>
      <c r="DD176" s="76">
        <f t="shared" si="1921"/>
        <v>7743719.6523979595</v>
      </c>
      <c r="DE176" s="88">
        <f t="shared" si="1923"/>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v>47521947</v>
      </c>
      <c r="U177" s="181">
        <f t="shared" si="1922"/>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v>0.17316326530612242</v>
      </c>
      <c r="BM177" s="86">
        <f t="shared" si="1924"/>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904"/>
        <v>2563819.933333334</v>
      </c>
      <c r="CM177" s="76">
        <f t="shared" si="1905"/>
        <v>8712454.8000000007</v>
      </c>
      <c r="CN177" s="76">
        <f t="shared" si="1906"/>
        <v>9016859.5199999977</v>
      </c>
      <c r="CO177" s="76">
        <f t="shared" si="1907"/>
        <v>5440240.4242857164</v>
      </c>
      <c r="CP177" s="76">
        <f t="shared" si="1908"/>
        <v>7440807.6083333325</v>
      </c>
      <c r="CQ177" s="76">
        <f t="shared" si="1909"/>
        <v>3158913.128</v>
      </c>
      <c r="CR177" s="76">
        <f t="shared" si="1910"/>
        <v>4961448.8605882348</v>
      </c>
      <c r="CS177" s="76">
        <f t="shared" si="1911"/>
        <v>8652363.5679999962</v>
      </c>
      <c r="CT177" s="76">
        <f t="shared" si="1912"/>
        <v>8700947.8517857138</v>
      </c>
      <c r="CU177" s="76">
        <f t="shared" si="1913"/>
        <v>9452659.3390625007</v>
      </c>
      <c r="CV177" s="76">
        <f t="shared" si="1914"/>
        <v>9506203.8766666669</v>
      </c>
      <c r="CW177" s="76">
        <f t="shared" si="1915"/>
        <v>1803903.3116666668</v>
      </c>
      <c r="CX177" s="76">
        <f t="shared" si="1916"/>
        <v>7448239.7458333317</v>
      </c>
      <c r="CY177" s="76">
        <f t="shared" si="1917"/>
        <v>12507777.42579365</v>
      </c>
      <c r="CZ177" s="76">
        <f t="shared" si="1918"/>
        <v>10769531.62736842</v>
      </c>
      <c r="DA177" s="76">
        <f t="shared" si="1919"/>
        <v>11897820.920758927</v>
      </c>
      <c r="DB177" s="76">
        <f t="shared" si="1920"/>
        <v>15076505.564214284</v>
      </c>
      <c r="DC177" s="76">
        <f t="shared" si="1921"/>
        <v>13639245</v>
      </c>
      <c r="DD177" s="76">
        <f t="shared" si="1921"/>
        <v>8229055.5162244886</v>
      </c>
      <c r="DE177" s="88">
        <f t="shared" si="1923"/>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c r="U178" s="181">
        <f t="shared" si="1922"/>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v>0.17193877551020406</v>
      </c>
      <c r="BM178" s="86">
        <f t="shared" si="1924"/>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904"/>
        <v>5708564.1366666686</v>
      </c>
      <c r="CM178" s="76">
        <f t="shared" si="1905"/>
        <v>8833907.5666666664</v>
      </c>
      <c r="CN178" s="76">
        <f t="shared" si="1906"/>
        <v>9256185.0149999987</v>
      </c>
      <c r="CO178" s="76">
        <f t="shared" si="1907"/>
        <v>5845298.9657142879</v>
      </c>
      <c r="CP178" s="76">
        <f t="shared" si="1908"/>
        <v>5904931.4644444436</v>
      </c>
      <c r="CQ178" s="76">
        <f t="shared" si="1909"/>
        <v>8017265.8920000009</v>
      </c>
      <c r="CR178" s="76">
        <f t="shared" si="1910"/>
        <v>10239885.271764703</v>
      </c>
      <c r="CS178" s="76">
        <f t="shared" si="1911"/>
        <v>8519202.7835294083</v>
      </c>
      <c r="CT178" s="76">
        <f t="shared" si="1912"/>
        <v>8756846.6157142855</v>
      </c>
      <c r="CU178" s="76">
        <f t="shared" si="1913"/>
        <v>9322115.4640625007</v>
      </c>
      <c r="CV178" s="76">
        <f t="shared" si="1914"/>
        <v>5681214.0286666676</v>
      </c>
      <c r="CW178" s="76">
        <f t="shared" si="1915"/>
        <v>8856280.9816666674</v>
      </c>
      <c r="CX178" s="76">
        <f t="shared" si="1916"/>
        <v>8024544.4999999981</v>
      </c>
      <c r="CY178" s="76">
        <f t="shared" si="1917"/>
        <v>12781504.68142857</v>
      </c>
      <c r="CZ178" s="76">
        <f t="shared" si="1918"/>
        <v>10224280.589736843</v>
      </c>
      <c r="DA178" s="76">
        <f t="shared" si="1919"/>
        <v>10480987.834821427</v>
      </c>
      <c r="DB178" s="76">
        <f t="shared" si="1920"/>
        <v>9343002.428571431</v>
      </c>
      <c r="DC178" s="76">
        <f t="shared" si="1921"/>
        <v>13894817.763809524</v>
      </c>
      <c r="DD178" s="76">
        <f t="shared" si="1921"/>
        <v>0</v>
      </c>
      <c r="DE178" s="88">
        <f t="shared" si="1923"/>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c r="U179" s="181">
        <f t="shared" si="1922"/>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c r="BM179" s="86">
        <f t="shared" si="1924"/>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904"/>
        <v>5503938.3916666675</v>
      </c>
      <c r="CM179" s="76">
        <f t="shared" si="1905"/>
        <v>8047077.1133333342</v>
      </c>
      <c r="CN179" s="76">
        <f t="shared" si="1906"/>
        <v>10291902.539062498</v>
      </c>
      <c r="CO179" s="76">
        <f t="shared" si="1907"/>
        <v>5471502.4657142879</v>
      </c>
      <c r="CP179" s="76">
        <f t="shared" si="1908"/>
        <v>3587183.6238888884</v>
      </c>
      <c r="CQ179" s="76">
        <f t="shared" si="1909"/>
        <v>8790164.2320000008</v>
      </c>
      <c r="CR179" s="76">
        <f t="shared" si="1910"/>
        <v>12633342.317647059</v>
      </c>
      <c r="CS179" s="76">
        <f t="shared" si="1911"/>
        <v>8665955.5558823515</v>
      </c>
      <c r="CT179" s="76">
        <f t="shared" si="1912"/>
        <v>8587726.2594999988</v>
      </c>
      <c r="CU179" s="76">
        <f t="shared" si="1913"/>
        <v>5042445.9068750013</v>
      </c>
      <c r="CV179" s="76">
        <f t="shared" si="1914"/>
        <v>10537601.685000001</v>
      </c>
      <c r="CW179" s="76">
        <f t="shared" si="1915"/>
        <v>13297359.380000005</v>
      </c>
      <c r="CX179" s="76">
        <f t="shared" si="1916"/>
        <v>7105244.1762499986</v>
      </c>
      <c r="CY179" s="76">
        <f t="shared" si="1917"/>
        <v>12857289.828531746</v>
      </c>
      <c r="CZ179" s="76">
        <f t="shared" si="1918"/>
        <v>7478555.1160526332</v>
      </c>
      <c r="DA179" s="76">
        <f t="shared" si="1919"/>
        <v>6517895.6249999991</v>
      </c>
      <c r="DB179" s="76">
        <f t="shared" si="1920"/>
        <v>16333732.259428574</v>
      </c>
      <c r="DC179" s="76">
        <f t="shared" si="1921"/>
        <v>13320755.701904761</v>
      </c>
      <c r="DD179" s="76">
        <f t="shared" si="1921"/>
        <v>0</v>
      </c>
      <c r="DE179" s="88">
        <f t="shared" si="1923"/>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c r="U180" s="181">
        <f t="shared" si="1922"/>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c r="BM180" s="86">
        <f t="shared" si="1924"/>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904"/>
        <v>5259951.2038888894</v>
      </c>
      <c r="CM180" s="76">
        <f t="shared" si="1905"/>
        <v>7757834.7441666676</v>
      </c>
      <c r="CN180" s="76">
        <f t="shared" si="1906"/>
        <v>8513083.7968749981</v>
      </c>
      <c r="CO180" s="76">
        <f t="shared" si="1907"/>
        <v>3613470.1166666676</v>
      </c>
      <c r="CP180" s="76">
        <f t="shared" si="1908"/>
        <v>8579451.2005555555</v>
      </c>
      <c r="CQ180" s="76">
        <f t="shared" si="1909"/>
        <v>8978198.6819999982</v>
      </c>
      <c r="CR180" s="76">
        <f t="shared" si="1910"/>
        <v>10099170.956470586</v>
      </c>
      <c r="CS180" s="76">
        <f t="shared" si="1911"/>
        <v>8242073.8658823529</v>
      </c>
      <c r="CT180" s="76">
        <f t="shared" si="1912"/>
        <v>8262568.0199999996</v>
      </c>
      <c r="CU180" s="76">
        <f t="shared" si="1913"/>
        <v>11878755.736250002</v>
      </c>
      <c r="CV180" s="76">
        <f t="shared" si="1914"/>
        <v>13086619.376923077</v>
      </c>
      <c r="CW180" s="76">
        <f t="shared" si="1915"/>
        <v>11550288.349999996</v>
      </c>
      <c r="CX180" s="76">
        <f t="shared" si="1916"/>
        <v>6103390.4699999988</v>
      </c>
      <c r="CY180" s="76">
        <f t="shared" si="1917"/>
        <v>10905603.953571428</v>
      </c>
      <c r="CZ180" s="76">
        <f t="shared" si="1918"/>
        <v>3799400.8733193274</v>
      </c>
      <c r="DA180" s="76">
        <f t="shared" si="1919"/>
        <v>11702598.783749998</v>
      </c>
      <c r="DB180" s="76">
        <f t="shared" si="1920"/>
        <v>17929105.962585036</v>
      </c>
      <c r="DC180" s="76">
        <f t="shared" si="1921"/>
        <v>14177628.128571428</v>
      </c>
      <c r="DD180" s="76">
        <f t="shared" si="1921"/>
        <v>0</v>
      </c>
      <c r="DE180" s="88">
        <f t="shared" si="1923"/>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c r="U181" s="181">
        <f t="shared" si="1922"/>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c r="BM181" s="86">
        <f t="shared" si="1924"/>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904"/>
        <v>5454782.0211111112</v>
      </c>
      <c r="CM181" s="76">
        <f t="shared" si="1905"/>
        <v>8420438.2558333334</v>
      </c>
      <c r="CN181" s="76">
        <f t="shared" si="1906"/>
        <v>6322169.4562499989</v>
      </c>
      <c r="CO181" s="76">
        <f t="shared" si="1907"/>
        <v>6846044.8000000017</v>
      </c>
      <c r="CP181" s="76">
        <f t="shared" si="1908"/>
        <v>7905933.915</v>
      </c>
      <c r="CQ181" s="76">
        <f t="shared" si="1909"/>
        <v>8047476.0527777765</v>
      </c>
      <c r="CR181" s="76">
        <f t="shared" si="1910"/>
        <v>9540273.6670588236</v>
      </c>
      <c r="CS181" s="76">
        <f t="shared" si="1911"/>
        <v>6265789.3411764707</v>
      </c>
      <c r="CT181" s="76">
        <f t="shared" si="1912"/>
        <v>4765810.0187499989</v>
      </c>
      <c r="CU181" s="76">
        <f t="shared" si="1913"/>
        <v>12140739.63411765</v>
      </c>
      <c r="CV181" s="76">
        <f t="shared" si="1914"/>
        <v>12527168.500000004</v>
      </c>
      <c r="CW181" s="76">
        <f t="shared" si="1915"/>
        <v>10083657.783333329</v>
      </c>
      <c r="CX181" s="76">
        <f t="shared" si="1916"/>
        <v>6806335.3370833332</v>
      </c>
      <c r="CY181" s="76">
        <f t="shared" si="1917"/>
        <v>7618658.9374999981</v>
      </c>
      <c r="CZ181" s="76">
        <f t="shared" si="1918"/>
        <v>10673383.813487394</v>
      </c>
      <c r="DA181" s="76">
        <f t="shared" si="1919"/>
        <v>10596963.517232141</v>
      </c>
      <c r="DB181" s="76">
        <f t="shared" si="1920"/>
        <v>15931885.463265305</v>
      </c>
      <c r="DC181" s="76">
        <f t="shared" si="1921"/>
        <v>12200340.432857143</v>
      </c>
      <c r="DD181" s="76">
        <f t="shared" si="1921"/>
        <v>0</v>
      </c>
      <c r="DE181" s="88">
        <f t="shared" si="1923"/>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c r="U182" s="181">
        <f t="shared" si="1922"/>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c r="BM182" s="86">
        <f t="shared" si="1924"/>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904"/>
        <v>4057987.6350000002</v>
      </c>
      <c r="CM182" s="76">
        <f t="shared" si="1905"/>
        <v>2982956.666666667</v>
      </c>
      <c r="CN182" s="76">
        <f t="shared" si="1906"/>
        <v>9872195.3699999973</v>
      </c>
      <c r="CO182" s="76">
        <f t="shared" si="1907"/>
        <v>7616272.2227777783</v>
      </c>
      <c r="CP182" s="76">
        <f t="shared" si="1908"/>
        <v>8108140.5599999987</v>
      </c>
      <c r="CQ182" s="76">
        <f t="shared" si="1909"/>
        <v>7235630.7374999989</v>
      </c>
      <c r="CR182" s="76">
        <f t="shared" si="1910"/>
        <v>7817849.6752941171</v>
      </c>
      <c r="CS182" s="76">
        <f t="shared" si="1911"/>
        <v>2490269.384285714</v>
      </c>
      <c r="CT182" s="76">
        <f t="shared" si="1912"/>
        <v>10080261.91333333</v>
      </c>
      <c r="CU182" s="76">
        <f t="shared" si="1913"/>
        <v>10714191.769411767</v>
      </c>
      <c r="CV182" s="76">
        <f t="shared" si="1914"/>
        <v>14237089.192666667</v>
      </c>
      <c r="CW182" s="76">
        <f t="shared" si="1915"/>
        <v>12388824.001538461</v>
      </c>
      <c r="CX182" s="76">
        <f t="shared" si="1916"/>
        <v>4284985.8654166665</v>
      </c>
      <c r="CY182" s="76">
        <f t="shared" si="1917"/>
        <v>13452991.194999997</v>
      </c>
      <c r="CZ182" s="76">
        <f t="shared" si="1918"/>
        <v>8989463.5338235274</v>
      </c>
      <c r="DA182" s="76">
        <f t="shared" si="1919"/>
        <v>9516229.4227678552</v>
      </c>
      <c r="DB182" s="76">
        <f t="shared" si="1920"/>
        <v>15333252.219795913</v>
      </c>
      <c r="DC182" s="76">
        <f t="shared" si="1921"/>
        <v>10458083.532142857</v>
      </c>
      <c r="DD182" s="76">
        <f t="shared" si="1921"/>
        <v>0</v>
      </c>
      <c r="DE182" s="88">
        <f t="shared" si="1923"/>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c r="U183" s="181">
        <f t="shared" si="1922"/>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c r="BM183" s="86">
        <f t="shared" si="1924"/>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904"/>
        <v>3533810.2975000003</v>
      </c>
      <c r="CM183" s="76">
        <f t="shared" si="1905"/>
        <v>8807781.1966666672</v>
      </c>
      <c r="CN183" s="76">
        <f t="shared" si="1906"/>
        <v>9916564.0239999983</v>
      </c>
      <c r="CO183" s="76">
        <f t="shared" si="1907"/>
        <v>6832901.8312500017</v>
      </c>
      <c r="CP183" s="76">
        <f t="shared" si="1908"/>
        <v>7399718.530952381</v>
      </c>
      <c r="CQ183" s="76">
        <f t="shared" si="1909"/>
        <v>5658316.091944444</v>
      </c>
      <c r="CR183" s="76">
        <f t="shared" si="1910"/>
        <v>4695544.8725000005</v>
      </c>
      <c r="CS183" s="76">
        <f t="shared" si="1911"/>
        <v>8258489.7621428566</v>
      </c>
      <c r="CT183" s="76">
        <f t="shared" si="1912"/>
        <v>7924286.6325000003</v>
      </c>
      <c r="CU183" s="76">
        <f t="shared" si="1913"/>
        <v>10898096.392941179</v>
      </c>
      <c r="CV183" s="76">
        <f t="shared" si="1914"/>
        <v>9831687.4990000017</v>
      </c>
      <c r="CW183" s="76">
        <f t="shared" si="1915"/>
        <v>9790514.2367307693</v>
      </c>
      <c r="CX183" s="76">
        <f t="shared" si="1916"/>
        <v>2999999.1454545446</v>
      </c>
      <c r="CY183" s="76">
        <f t="shared" si="1917"/>
        <v>13446242.403611107</v>
      </c>
      <c r="CZ183" s="76">
        <f t="shared" si="1918"/>
        <v>7892773.2840000028</v>
      </c>
      <c r="DA183" s="76">
        <f t="shared" si="1919"/>
        <v>9483642.1193303578</v>
      </c>
      <c r="DB183" s="76">
        <f t="shared" si="1920"/>
        <v>12547591.074285716</v>
      </c>
      <c r="DC183" s="76">
        <f t="shared" si="1921"/>
        <v>6228290.5357142854</v>
      </c>
      <c r="DD183" s="76">
        <f t="shared" si="1921"/>
        <v>0</v>
      </c>
      <c r="DE183" s="88">
        <f t="shared" si="1923"/>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c r="U184" s="181">
        <f t="shared" si="1922"/>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c r="BM184" s="86">
        <f t="shared" si="1924"/>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904"/>
        <v>1600145.1333333331</v>
      </c>
      <c r="CM184" s="76">
        <f t="shared" si="1905"/>
        <v>7860402.5600000015</v>
      </c>
      <c r="CN184" s="76">
        <f t="shared" si="1906"/>
        <v>9664280.917333331</v>
      </c>
      <c r="CO184" s="76">
        <f t="shared" si="1907"/>
        <v>6124488.5557894753</v>
      </c>
      <c r="CP184" s="76">
        <f t="shared" si="1908"/>
        <v>5356754.2386111105</v>
      </c>
      <c r="CQ184" s="76">
        <f t="shared" si="1909"/>
        <v>2868362.1599999997</v>
      </c>
      <c r="CR184" s="76">
        <f t="shared" si="1910"/>
        <v>9880354.7250000015</v>
      </c>
      <c r="CS184" s="76">
        <f t="shared" si="1911"/>
        <v>8106202.4285714272</v>
      </c>
      <c r="CT184" s="76">
        <f t="shared" si="1912"/>
        <v>8270605.9749999987</v>
      </c>
      <c r="CU184" s="76">
        <f t="shared" si="1913"/>
        <v>8177173.8811764717</v>
      </c>
      <c r="CV184" s="76">
        <f t="shared" si="1914"/>
        <v>7851496.5606666682</v>
      </c>
      <c r="CW184" s="76">
        <f t="shared" si="1915"/>
        <v>4281402.7666666666</v>
      </c>
      <c r="CX184" s="76">
        <f t="shared" si="1916"/>
        <v>7656355.381818179</v>
      </c>
      <c r="CY184" s="76">
        <f t="shared" si="1917"/>
        <v>13205180.901111105</v>
      </c>
      <c r="CZ184" s="76">
        <f t="shared" si="1918"/>
        <v>6585444.4419999989</v>
      </c>
      <c r="DA184" s="76">
        <f t="shared" si="1919"/>
        <v>8861239.305904761</v>
      </c>
      <c r="DB184" s="76">
        <f t="shared" si="1920"/>
        <v>9755374.6607142854</v>
      </c>
      <c r="DC184" s="76">
        <f t="shared" si="1921"/>
        <v>10198388.842142856</v>
      </c>
      <c r="DD184" s="76">
        <f t="shared" si="1921"/>
        <v>0</v>
      </c>
      <c r="DE184" s="88">
        <f t="shared" si="1923"/>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c r="U185" s="181">
        <f t="shared" si="1922"/>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c r="BM185" s="86">
        <f t="shared" si="1924"/>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904"/>
        <v>2512000.1556666661</v>
      </c>
      <c r="CM185" s="76">
        <f t="shared" si="1905"/>
        <v>6459156.9027777789</v>
      </c>
      <c r="CN185" s="76">
        <f t="shared" si="1906"/>
        <v>8771934.2039999999</v>
      </c>
      <c r="CO185" s="76">
        <f t="shared" si="1907"/>
        <v>4535040.1500000022</v>
      </c>
      <c r="CP185" s="76">
        <f t="shared" si="1908"/>
        <v>3763325.4724999997</v>
      </c>
      <c r="CQ185" s="76">
        <f t="shared" si="1909"/>
        <v>6138819.1799999997</v>
      </c>
      <c r="CR185" s="76">
        <f t="shared" si="1910"/>
        <v>8638153.5964285694</v>
      </c>
      <c r="CS185" s="76">
        <f t="shared" si="1911"/>
        <v>7758508.0857142862</v>
      </c>
      <c r="CT185" s="76">
        <f t="shared" si="1912"/>
        <v>8230060.3583333315</v>
      </c>
      <c r="CU185" s="76">
        <f t="shared" si="1913"/>
        <v>7882932.4388235305</v>
      </c>
      <c r="CV185" s="76">
        <f t="shared" si="1914"/>
        <v>2879759.1333333333</v>
      </c>
      <c r="CW185" s="76">
        <f t="shared" si="1915"/>
        <v>8332817.1791666662</v>
      </c>
      <c r="CX185" s="76">
        <f t="shared" si="1916"/>
        <v>5565971.6947727259</v>
      </c>
      <c r="CY185" s="76">
        <f t="shared" si="1917"/>
        <v>11766887.117499998</v>
      </c>
      <c r="CZ185" s="76">
        <f t="shared" si="1918"/>
        <v>5816377.7499999991</v>
      </c>
      <c r="DA185" s="76">
        <f t="shared" si="1919"/>
        <v>6348809.5559523795</v>
      </c>
      <c r="DB185" s="76">
        <f t="shared" si="1920"/>
        <v>6981802.9380952381</v>
      </c>
      <c r="DC185" s="76">
        <f t="shared" si="1921"/>
        <v>9752396.4976190478</v>
      </c>
      <c r="DD185" s="76">
        <f t="shared" si="1921"/>
        <v>0</v>
      </c>
      <c r="DE185" s="88">
        <f t="shared" si="1923"/>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c r="U186" s="181">
        <f t="shared" si="1922"/>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c r="BM186" s="86">
        <f t="shared" si="1924"/>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904"/>
        <v>2402893.7999999998</v>
      </c>
      <c r="CM186" s="76">
        <f t="shared" si="1905"/>
        <v>4461235.1797222225</v>
      </c>
      <c r="CN186" s="76">
        <f t="shared" si="1906"/>
        <v>7116705.8306666669</v>
      </c>
      <c r="CO186" s="76">
        <f t="shared" si="1907"/>
        <v>3011110.8942857157</v>
      </c>
      <c r="CP186" s="76">
        <f t="shared" si="1908"/>
        <v>1616776.9016666666</v>
      </c>
      <c r="CQ186" s="76">
        <f t="shared" si="1909"/>
        <v>5401009.5404999983</v>
      </c>
      <c r="CR186" s="76">
        <f t="shared" si="1910"/>
        <v>7469450.1978571424</v>
      </c>
      <c r="CS186" s="76">
        <f t="shared" si="1911"/>
        <v>6297517.2603333322</v>
      </c>
      <c r="CT186" s="76">
        <f t="shared" si="1912"/>
        <v>6088103.7145833317</v>
      </c>
      <c r="CU186" s="76">
        <f t="shared" si="1913"/>
        <v>3624794.6152941179</v>
      </c>
      <c r="CV186" s="76">
        <f t="shared" si="1914"/>
        <v>4929880.8</v>
      </c>
      <c r="CW186" s="76">
        <f t="shared" si="1915"/>
        <v>7563112.1619047616</v>
      </c>
      <c r="CX186" s="76">
        <f t="shared" si="1916"/>
        <v>5426949.8118181815</v>
      </c>
      <c r="CY186" s="76">
        <f t="shared" si="1917"/>
        <v>10233656.412499998</v>
      </c>
      <c r="CZ186" s="76">
        <f t="shared" si="1918"/>
        <v>4598653.3312499989</v>
      </c>
      <c r="DA186" s="76">
        <f t="shared" si="1919"/>
        <v>3715212.5238095229</v>
      </c>
      <c r="DB186" s="76">
        <f t="shared" si="1920"/>
        <v>10551660.062285714</v>
      </c>
      <c r="DC186" s="76">
        <f t="shared" si="1921"/>
        <v>9606049.7602597401</v>
      </c>
      <c r="DD186" s="76">
        <f t="shared" si="1921"/>
        <v>0</v>
      </c>
      <c r="DE186" s="88">
        <f t="shared" si="1923"/>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c r="U187" s="181">
        <f t="shared" si="1922"/>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c r="BM187" s="86">
        <f t="shared" si="1924"/>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904"/>
        <v>798934.29399999999</v>
      </c>
      <c r="CM187" s="76">
        <f t="shared" si="1905"/>
        <v>2339975.7208333332</v>
      </c>
      <c r="CN187" s="76">
        <f t="shared" si="1906"/>
        <v>3155438.3226666665</v>
      </c>
      <c r="CO187" s="76">
        <f t="shared" si="1907"/>
        <v>1569184.7657142864</v>
      </c>
      <c r="CP187" s="76">
        <f t="shared" si="1908"/>
        <v>2359468.3444444444</v>
      </c>
      <c r="CQ187" s="76">
        <f t="shared" si="1909"/>
        <v>2439438.6379999989</v>
      </c>
      <c r="CR187" s="76">
        <f t="shared" si="1910"/>
        <v>5094529.6414285712</v>
      </c>
      <c r="CS187" s="76">
        <f t="shared" si="1911"/>
        <v>3639485.5769999996</v>
      </c>
      <c r="CT187" s="76">
        <f t="shared" si="1912"/>
        <v>3627972.5062499992</v>
      </c>
      <c r="CU187" s="76">
        <f t="shared" si="1913"/>
        <v>4051797.7811764716</v>
      </c>
      <c r="CV187" s="76">
        <f t="shared" si="1914"/>
        <v>5037810.05</v>
      </c>
      <c r="CW187" s="76">
        <f t="shared" si="1915"/>
        <v>4247734.7761904756</v>
      </c>
      <c r="CX187" s="76">
        <f t="shared" si="1916"/>
        <v>3622211.8999999994</v>
      </c>
      <c r="CY187" s="76">
        <f t="shared" si="1917"/>
        <v>6609623.8149999985</v>
      </c>
      <c r="CZ187" s="76">
        <f t="shared" si="1918"/>
        <v>2021204.9999999998</v>
      </c>
      <c r="DA187" s="76">
        <f t="shared" si="1919"/>
        <v>4538415.9709821427</v>
      </c>
      <c r="DB187" s="76">
        <f t="shared" si="1920"/>
        <v>5194933.0595238097</v>
      </c>
      <c r="DC187" s="76">
        <f t="shared" si="1921"/>
        <v>4591894.1010389607</v>
      </c>
      <c r="DD187" s="76">
        <f t="shared" si="1921"/>
        <v>0</v>
      </c>
      <c r="DE187" s="88">
        <f t="shared" si="1923"/>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c r="U188" s="181">
        <f t="shared" si="1922"/>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c r="BM188" s="86">
        <f t="shared" si="1924"/>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904"/>
        <v>2313205.1300000004</v>
      </c>
      <c r="CM188" s="76">
        <f t="shared" si="1905"/>
        <v>4426656.2433333332</v>
      </c>
      <c r="CN188" s="76">
        <f t="shared" si="1906"/>
        <v>1530592.8936666669</v>
      </c>
      <c r="CO188" s="76">
        <f t="shared" si="1907"/>
        <v>3698784.9590909104</v>
      </c>
      <c r="CP188" s="76">
        <f t="shared" si="1908"/>
        <v>4977945.9186111111</v>
      </c>
      <c r="CQ188" s="76">
        <f t="shared" si="1909"/>
        <v>4018842.4445000002</v>
      </c>
      <c r="CR188" s="76">
        <f t="shared" si="1910"/>
        <v>4423044.0657142848</v>
      </c>
      <c r="CS188" s="76">
        <f t="shared" si="1911"/>
        <v>3720589.3113333327</v>
      </c>
      <c r="CT188" s="76">
        <f t="shared" si="1912"/>
        <v>2089940.9499999995</v>
      </c>
      <c r="CU188" s="76">
        <f t="shared" si="1913"/>
        <v>5934394.2111764718</v>
      </c>
      <c r="CV188" s="76">
        <f t="shared" si="1914"/>
        <v>5722548.311999999</v>
      </c>
      <c r="CW188" s="76">
        <f t="shared" si="1915"/>
        <v>5739435.4428571425</v>
      </c>
      <c r="CX188" s="76">
        <f t="shared" si="1916"/>
        <v>4457365.7913636351</v>
      </c>
      <c r="CY188" s="76">
        <f t="shared" si="1917"/>
        <v>6180219.1722222231</v>
      </c>
      <c r="CZ188" s="76">
        <f t="shared" si="1918"/>
        <v>4215338.5929166665</v>
      </c>
      <c r="DA188" s="76">
        <f t="shared" si="1919"/>
        <v>7030883.4484374989</v>
      </c>
      <c r="DB188" s="76">
        <f t="shared" si="1920"/>
        <v>9205377.6440476198</v>
      </c>
      <c r="DC188" s="76">
        <f t="shared" si="1921"/>
        <v>8821686.6714285724</v>
      </c>
      <c r="DD188" s="76">
        <f t="shared" si="1921"/>
        <v>0</v>
      </c>
      <c r="DE188" s="88">
        <f t="shared" si="1923"/>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c r="U189" s="181">
        <f t="shared" si="1922"/>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c r="BM189" s="86">
        <f t="shared" si="1924"/>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904"/>
        <v>2531086.5326666669</v>
      </c>
      <c r="CM189" s="76">
        <f t="shared" si="1905"/>
        <v>1305149.192857143</v>
      </c>
      <c r="CN189" s="76">
        <f t="shared" si="1906"/>
        <v>3752643.4703333341</v>
      </c>
      <c r="CO189" s="76">
        <f t="shared" si="1907"/>
        <v>3871019.4204545468</v>
      </c>
      <c r="CP189" s="76">
        <f t="shared" si="1908"/>
        <v>4837061.5791666657</v>
      </c>
      <c r="CQ189" s="76">
        <f t="shared" si="1909"/>
        <v>4860220.3807499995</v>
      </c>
      <c r="CR189" s="76">
        <f t="shared" si="1910"/>
        <v>3739340.9399999995</v>
      </c>
      <c r="CS189" s="76">
        <f t="shared" si="1911"/>
        <v>1444982.5280000002</v>
      </c>
      <c r="CT189" s="76">
        <f t="shared" si="1912"/>
        <v>6325923.9374999981</v>
      </c>
      <c r="CU189" s="76">
        <f t="shared" si="1913"/>
        <v>5745487.0162500003</v>
      </c>
      <c r="CV189" s="76">
        <f t="shared" si="1914"/>
        <v>6448453.4999999991</v>
      </c>
      <c r="CW189" s="76">
        <f t="shared" si="1915"/>
        <v>5409722.658809525</v>
      </c>
      <c r="CX189" s="76">
        <f t="shared" si="1916"/>
        <v>3559807.3718181807</v>
      </c>
      <c r="CY189" s="76">
        <f t="shared" si="1917"/>
        <v>9879032.0288888905</v>
      </c>
      <c r="CZ189" s="76">
        <f t="shared" si="1918"/>
        <v>5689357.8683333341</v>
      </c>
      <c r="DA189" s="76">
        <f t="shared" si="1919"/>
        <v>7649759.3619747907</v>
      </c>
      <c r="DB189" s="76">
        <f t="shared" si="1920"/>
        <v>9118452.4564285707</v>
      </c>
      <c r="DC189" s="76">
        <f t="shared" si="1921"/>
        <v>7330996.3392857146</v>
      </c>
      <c r="DD189" s="76">
        <f t="shared" si="1921"/>
        <v>0</v>
      </c>
      <c r="DE189" s="88">
        <f t="shared" si="1923"/>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c r="U190" s="181">
        <f t="shared" si="1922"/>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c r="BM190" s="86">
        <f t="shared" si="1924"/>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904"/>
        <v>2817957.4066666667</v>
      </c>
      <c r="CM190" s="76">
        <f t="shared" si="1905"/>
        <v>2967918.3964285715</v>
      </c>
      <c r="CN190" s="76">
        <f t="shared" si="1906"/>
        <v>3521633.1650000014</v>
      </c>
      <c r="CO190" s="76">
        <f t="shared" si="1907"/>
        <v>4981729.6097499998</v>
      </c>
      <c r="CP190" s="76">
        <f t="shared" si="1908"/>
        <v>4835247.8749999991</v>
      </c>
      <c r="CQ190" s="76">
        <f t="shared" si="1909"/>
        <v>4112489.6242499994</v>
      </c>
      <c r="CR190" s="76">
        <f t="shared" si="1910"/>
        <v>1737936.4362499998</v>
      </c>
      <c r="CS190" s="76">
        <f t="shared" si="1911"/>
        <v>5345541.7760000005</v>
      </c>
      <c r="CT190" s="76">
        <f t="shared" si="1912"/>
        <v>7119543.9580000006</v>
      </c>
      <c r="CU190" s="76">
        <f t="shared" si="1913"/>
        <v>6402009.6087500006</v>
      </c>
      <c r="CV190" s="76">
        <f t="shared" si="1914"/>
        <v>7460345.3953333339</v>
      </c>
      <c r="CW190" s="76">
        <f t="shared" si="1915"/>
        <v>4500954.99</v>
      </c>
      <c r="CX190" s="76">
        <f t="shared" si="1916"/>
        <v>2428324.2928947359</v>
      </c>
      <c r="CY190" s="76">
        <f t="shared" si="1917"/>
        <v>9053125.0466666669</v>
      </c>
      <c r="CZ190" s="76">
        <f t="shared" si="1918"/>
        <v>5661461.2276923079</v>
      </c>
      <c r="DA190" s="76">
        <f t="shared" si="1919"/>
        <v>7165719.3771428578</v>
      </c>
      <c r="DB190" s="76">
        <f t="shared" si="1920"/>
        <v>8194650.1931632645</v>
      </c>
      <c r="DC190" s="76">
        <f t="shared" si="1921"/>
        <v>3817818.1483516479</v>
      </c>
      <c r="DD190" s="76">
        <f t="shared" si="1921"/>
        <v>0</v>
      </c>
      <c r="DE190" s="88">
        <f t="shared" si="1923"/>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c r="U191" s="181">
        <f t="shared" si="1922"/>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c r="BM191" s="86">
        <f t="shared" si="1924"/>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904"/>
        <v>1237082.3844444444</v>
      </c>
      <c r="CM191" s="76">
        <f t="shared" si="1905"/>
        <v>3518709.2755555566</v>
      </c>
      <c r="CN191" s="76">
        <f t="shared" si="1906"/>
        <v>3149542.7500000014</v>
      </c>
      <c r="CO191" s="76">
        <f t="shared" si="1907"/>
        <v>4881935.7950000009</v>
      </c>
      <c r="CP191" s="76">
        <f t="shared" si="1908"/>
        <v>3977732.2766666664</v>
      </c>
      <c r="CQ191" s="76">
        <f t="shared" si="1909"/>
        <v>1755353.8963636362</v>
      </c>
      <c r="CR191" s="76">
        <f t="shared" si="1910"/>
        <v>5108289.7804166656</v>
      </c>
      <c r="CS191" s="76">
        <f t="shared" si="1911"/>
        <v>5232413.2380000008</v>
      </c>
      <c r="CT191" s="76">
        <f t="shared" si="1912"/>
        <v>5479273.0227272734</v>
      </c>
      <c r="CU191" s="76">
        <f t="shared" si="1913"/>
        <v>6462653.2452631555</v>
      </c>
      <c r="CV191" s="76">
        <f t="shared" si="1914"/>
        <v>6741336.4546666676</v>
      </c>
      <c r="CW191" s="76">
        <f t="shared" si="1915"/>
        <v>2419055.7991666668</v>
      </c>
      <c r="CX191" s="76">
        <f t="shared" si="1916"/>
        <v>4929263.8997368403</v>
      </c>
      <c r="CY191" s="76">
        <f t="shared" si="1917"/>
        <v>9318575.6300000008</v>
      </c>
      <c r="CZ191" s="76">
        <f t="shared" si="1918"/>
        <v>5614692.1246153843</v>
      </c>
      <c r="DA191" s="76">
        <f t="shared" si="1919"/>
        <v>7194527.0986842113</v>
      </c>
      <c r="DB191" s="76">
        <f t="shared" si="1920"/>
        <v>6616017.8464285713</v>
      </c>
      <c r="DC191" s="76">
        <f t="shared" si="1921"/>
        <v>9189723.4556043949</v>
      </c>
      <c r="DD191" s="76">
        <f t="shared" si="1921"/>
        <v>0</v>
      </c>
      <c r="DE191" s="88">
        <f t="shared" si="1923"/>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c r="U192" s="181">
        <f t="shared" si="1922"/>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c r="BM192" s="86">
        <f t="shared" si="1924"/>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904"/>
        <v>2609792.5022222223</v>
      </c>
      <c r="CM192" s="76">
        <f t="shared" si="1905"/>
        <v>3394955.0800000005</v>
      </c>
      <c r="CN192" s="76">
        <f t="shared" si="1906"/>
        <v>2929448.9777777791</v>
      </c>
      <c r="CO192" s="76">
        <f t="shared" si="1907"/>
        <v>3411915.097250001</v>
      </c>
      <c r="CP192" s="76">
        <f t="shared" si="1908"/>
        <v>3123001.0649999995</v>
      </c>
      <c r="CQ192" s="76">
        <f t="shared" si="1909"/>
        <v>5286602.1599999992</v>
      </c>
      <c r="CR192" s="76">
        <f t="shared" si="1910"/>
        <v>5819203.685333333</v>
      </c>
      <c r="CS192" s="76">
        <f t="shared" si="1911"/>
        <v>5380566.8399999999</v>
      </c>
      <c r="CT192" s="76">
        <f t="shared" si="1912"/>
        <v>5491495.8156249998</v>
      </c>
      <c r="CU192" s="76">
        <f t="shared" si="1913"/>
        <v>5407346.1442105249</v>
      </c>
      <c r="CV192" s="76">
        <f t="shared" si="1914"/>
        <v>3686799.2152777775</v>
      </c>
      <c r="CW192" s="76">
        <f t="shared" si="1915"/>
        <v>5482587.2875000006</v>
      </c>
      <c r="CX192" s="76">
        <f t="shared" si="1916"/>
        <v>4956345.8181818174</v>
      </c>
      <c r="CY192" s="76">
        <f t="shared" si="1917"/>
        <v>8974861.0111224484</v>
      </c>
      <c r="CZ192" s="76">
        <f t="shared" si="1918"/>
        <v>5806777.6261538453</v>
      </c>
      <c r="DA192" s="76">
        <f t="shared" si="1919"/>
        <v>5840107.8223684216</v>
      </c>
      <c r="DB192" s="76">
        <f t="shared" si="1920"/>
        <v>4205307.8571428582</v>
      </c>
      <c r="DC192" s="76">
        <f t="shared" si="1921"/>
        <v>8371173.6428571446</v>
      </c>
      <c r="DD192" s="76">
        <f t="shared" si="1921"/>
        <v>0</v>
      </c>
      <c r="DE192" s="88">
        <f t="shared" si="1923"/>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c r="U193" s="181">
        <f t="shared" si="1922"/>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c r="BM193" s="86">
        <f t="shared" si="1924"/>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904"/>
        <v>2779200.7833333337</v>
      </c>
      <c r="CM193" s="76">
        <f t="shared" si="1905"/>
        <v>4005911.2116666669</v>
      </c>
      <c r="CN193" s="76">
        <f t="shared" si="1906"/>
        <v>3175645.3155555562</v>
      </c>
      <c r="CO193" s="76">
        <f t="shared" si="1907"/>
        <v>2599770.2043750007</v>
      </c>
      <c r="CP193" s="76">
        <f t="shared" si="1908"/>
        <v>1343766.1764705882</v>
      </c>
      <c r="CQ193" s="76">
        <f t="shared" si="1909"/>
        <v>4995172.754999999</v>
      </c>
      <c r="CR193" s="76">
        <f t="shared" si="1910"/>
        <v>5176097.7159374999</v>
      </c>
      <c r="CS193" s="76">
        <f t="shared" si="1911"/>
        <v>4813201.7749999994</v>
      </c>
      <c r="CT193" s="76">
        <f t="shared" si="1912"/>
        <v>4789835.5949999988</v>
      </c>
      <c r="CU193" s="76">
        <f t="shared" si="1913"/>
        <v>3025692.3930000002</v>
      </c>
      <c r="CV193" s="76">
        <f t="shared" si="1914"/>
        <v>6865980.4572222214</v>
      </c>
      <c r="CW193" s="76">
        <f t="shared" si="1915"/>
        <v>5104626.3282352947</v>
      </c>
      <c r="CX193" s="76">
        <f t="shared" si="1916"/>
        <v>4917940.8115909081</v>
      </c>
      <c r="CY193" s="76">
        <f t="shared" si="1917"/>
        <v>8431263.8816326521</v>
      </c>
      <c r="CZ193" s="76">
        <f t="shared" si="1918"/>
        <v>4575882.884615384</v>
      </c>
      <c r="DA193" s="76">
        <f t="shared" si="1919"/>
        <v>3793700.5714285718</v>
      </c>
      <c r="DB193" s="76">
        <f t="shared" si="1920"/>
        <v>9235195.6007142868</v>
      </c>
      <c r="DC193" s="76">
        <f t="shared" si="1921"/>
        <v>9096173.1815037578</v>
      </c>
      <c r="DD193" s="76">
        <f t="shared" si="1921"/>
        <v>0</v>
      </c>
      <c r="DE193" s="88">
        <f t="shared" si="1923"/>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c r="U194" s="181">
        <f t="shared" si="1922"/>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c r="BM194" s="86">
        <f t="shared" si="1924"/>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904"/>
        <v>2822729.3616666668</v>
      </c>
      <c r="CM194" s="76">
        <f t="shared" si="1905"/>
        <v>2812103.785555556</v>
      </c>
      <c r="CN194" s="76">
        <f t="shared" si="1906"/>
        <v>2604906.2577777784</v>
      </c>
      <c r="CO194" s="76">
        <f t="shared" si="1907"/>
        <v>1416834.6378947371</v>
      </c>
      <c r="CP194" s="76">
        <f t="shared" si="1908"/>
        <v>4280823.8894117642</v>
      </c>
      <c r="CQ194" s="76">
        <f t="shared" si="1909"/>
        <v>4133775.0219444432</v>
      </c>
      <c r="CR194" s="76">
        <f t="shared" si="1910"/>
        <v>4922533.9447058821</v>
      </c>
      <c r="CS194" s="76">
        <f t="shared" si="1911"/>
        <v>4600456.1152941175</v>
      </c>
      <c r="CT194" s="76">
        <f t="shared" si="1912"/>
        <v>4002695.4989999989</v>
      </c>
      <c r="CU194" s="76">
        <f t="shared" si="1913"/>
        <v>5287136.1090000002</v>
      </c>
      <c r="CV194" s="76">
        <f t="shared" si="1914"/>
        <v>6498045.9670454552</v>
      </c>
      <c r="CW194" s="76">
        <f t="shared" si="1915"/>
        <v>5338281.7407894731</v>
      </c>
      <c r="CX194" s="76">
        <f t="shared" si="1916"/>
        <v>4576419.5636363616</v>
      </c>
      <c r="CY194" s="76">
        <f t="shared" si="1917"/>
        <v>6807972.0581632648</v>
      </c>
      <c r="CZ194" s="76">
        <f t="shared" si="1918"/>
        <v>2661205.333333333</v>
      </c>
      <c r="DA194" s="76">
        <f t="shared" si="1919"/>
        <v>6884903.9451428587</v>
      </c>
      <c r="DB194" s="76">
        <f t="shared" si="1920"/>
        <v>9581743.150375938</v>
      </c>
      <c r="DC194" s="76">
        <f t="shared" si="1921"/>
        <v>8976533.4240977447</v>
      </c>
      <c r="DD194" s="76">
        <f t="shared" si="1921"/>
        <v>0</v>
      </c>
      <c r="DE194" s="88">
        <f t="shared" si="1923"/>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c r="U195" s="181">
        <f t="shared" si="1922"/>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c r="BM195" s="86">
        <f t="shared" si="1924"/>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25">B195*AT195</f>
        <v>2756535.2208333332</v>
      </c>
      <c r="CM195" s="76">
        <f t="shared" ref="CM195:CM258" si="1926">C195*AU195</f>
        <v>4886375.6888888897</v>
      </c>
      <c r="CN195" s="76">
        <f t="shared" ref="CN195:CN258" si="1927">D195*AV195</f>
        <v>934578.00000000047</v>
      </c>
      <c r="CO195" s="76">
        <f t="shared" ref="CO195:CO258" si="1928">E195*AW195</f>
        <v>2836343.4047368425</v>
      </c>
      <c r="CP195" s="76">
        <f t="shared" ref="CP195:CP258" si="1929">F195*AX195</f>
        <v>4581285.9384374991</v>
      </c>
      <c r="CQ195" s="76">
        <f t="shared" ref="CQ195:CQ258" si="1930">G195*AY195</f>
        <v>4664255.9149999991</v>
      </c>
      <c r="CR195" s="76">
        <f t="shared" ref="CR195:CR258" si="1931">H195*AZ195</f>
        <v>4623427.847941176</v>
      </c>
      <c r="CS195" s="76">
        <f t="shared" ref="CS195:CS258" si="1932">I195*BA195</f>
        <v>3748090.7223529411</v>
      </c>
      <c r="CT195" s="76">
        <f t="shared" ref="CT195:CT258" si="1933">J195*BB195</f>
        <v>2066276.5899999999</v>
      </c>
      <c r="CU195" s="76">
        <f t="shared" ref="CU195:CU258" si="1934">K195*BC195</f>
        <v>5501219.0930434773</v>
      </c>
      <c r="CV195" s="76">
        <f t="shared" ref="CV195:CV258" si="1935">L195*BD195</f>
        <v>6253792.9149999982</v>
      </c>
      <c r="CW195" s="76">
        <f t="shared" ref="CW195:CW258" si="1936">M195*BE195</f>
        <v>4703960.0852272734</v>
      </c>
      <c r="CX195" s="76">
        <f t="shared" ref="CX195:CX258" si="1937">N195*BF195</f>
        <v>4555719.8234210508</v>
      </c>
      <c r="CY195" s="76">
        <f t="shared" ref="CY195:CY258" si="1938">O195*BG195</f>
        <v>4034562.0223809518</v>
      </c>
      <c r="CZ195" s="76">
        <f t="shared" ref="CZ195:CZ258" si="1939">P195*BH195</f>
        <v>5332709.4453333328</v>
      </c>
      <c r="DA195" s="76">
        <f t="shared" ref="DA195:DA258" si="1940">Q195*BI195</f>
        <v>7581249.6843928574</v>
      </c>
      <c r="DB195" s="76">
        <f t="shared" ref="DB195:DB258" si="1941">R195*BJ195</f>
        <v>8936526.5897959173</v>
      </c>
      <c r="DC195" s="76">
        <f t="shared" ref="DC195:DD258" si="1942">S195*BK195</f>
        <v>6749845.7432330819</v>
      </c>
      <c r="DD195" s="76">
        <f t="shared" si="1942"/>
        <v>0</v>
      </c>
      <c r="DE195" s="88">
        <f t="shared" si="1923"/>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c r="U196" s="181">
        <f t="shared" ref="U196:U259" si="1943">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c r="BM196" s="86">
        <f t="shared" si="1924"/>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25"/>
        <v>2483730.9652631581</v>
      </c>
      <c r="CM196" s="76">
        <f t="shared" si="1926"/>
        <v>1276200.0000000002</v>
      </c>
      <c r="CN196" s="76">
        <f t="shared" si="1927"/>
        <v>2926102.4280000017</v>
      </c>
      <c r="CO196" s="76">
        <f t="shared" si="1928"/>
        <v>2854049.3745000008</v>
      </c>
      <c r="CP196" s="76">
        <f t="shared" si="1929"/>
        <v>4473935.2065789448</v>
      </c>
      <c r="CQ196" s="76">
        <f t="shared" si="1930"/>
        <v>4254655.0671428563</v>
      </c>
      <c r="CR196" s="76">
        <f t="shared" si="1931"/>
        <v>3986290.875</v>
      </c>
      <c r="CS196" s="76">
        <f t="shared" si="1932"/>
        <v>2188717.6746666669</v>
      </c>
      <c r="CT196" s="76">
        <f t="shared" si="1933"/>
        <v>4568963.4068749994</v>
      </c>
      <c r="CU196" s="76">
        <f t="shared" si="1934"/>
        <v>5433683.716190476</v>
      </c>
      <c r="CV196" s="76">
        <f t="shared" si="1935"/>
        <v>6050893.8875000002</v>
      </c>
      <c r="CW196" s="76">
        <f t="shared" si="1936"/>
        <v>4674772.664545455</v>
      </c>
      <c r="CX196" s="76">
        <f t="shared" si="1937"/>
        <v>3779518.2323684199</v>
      </c>
      <c r="CY196" s="76">
        <f t="shared" si="1938"/>
        <v>9072774.3434693869</v>
      </c>
      <c r="CZ196" s="76">
        <f t="shared" si="1939"/>
        <v>4940650.04</v>
      </c>
      <c r="DA196" s="76">
        <f t="shared" si="1940"/>
        <v>7474231.1200000001</v>
      </c>
      <c r="DB196" s="76">
        <f t="shared" si="1941"/>
        <v>9055111.9900000002</v>
      </c>
      <c r="DC196" s="76">
        <f t="shared" si="1942"/>
        <v>6132217.9464285709</v>
      </c>
      <c r="DD196" s="76">
        <f t="shared" si="1942"/>
        <v>0</v>
      </c>
      <c r="DE196" s="88">
        <f t="shared" ref="DE196:DE259" si="1944">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c r="U197" s="181">
        <f t="shared" si="1943"/>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c r="BM197" s="86">
        <f t="shared" ref="BM197:BM260" si="1945">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25"/>
        <v>2382783.2642105264</v>
      </c>
      <c r="CM197" s="76">
        <f t="shared" si="1926"/>
        <v>3132119.1000000006</v>
      </c>
      <c r="CN197" s="76">
        <f t="shared" si="1927"/>
        <v>2659955.8850000007</v>
      </c>
      <c r="CO197" s="76">
        <f t="shared" si="1928"/>
        <v>3353907.784500001</v>
      </c>
      <c r="CP197" s="76">
        <f t="shared" si="1929"/>
        <v>4313983.6574999988</v>
      </c>
      <c r="CQ197" s="76">
        <f t="shared" si="1930"/>
        <v>3465538.8742857138</v>
      </c>
      <c r="CR197" s="76">
        <f t="shared" si="1931"/>
        <v>1868603.5789473683</v>
      </c>
      <c r="CS197" s="76">
        <f t="shared" si="1932"/>
        <v>5342907.5</v>
      </c>
      <c r="CT197" s="76">
        <f t="shared" si="1933"/>
        <v>4543188.5781578943</v>
      </c>
      <c r="CU197" s="76">
        <f t="shared" si="1934"/>
        <v>4703187.2457142845</v>
      </c>
      <c r="CV197" s="76">
        <f t="shared" si="1935"/>
        <v>5643562.0581818186</v>
      </c>
      <c r="CW197" s="76">
        <f t="shared" si="1936"/>
        <v>4295516.3550000004</v>
      </c>
      <c r="CX197" s="76">
        <f t="shared" si="1937"/>
        <v>2807596.8</v>
      </c>
      <c r="CY197" s="76">
        <f t="shared" si="1938"/>
        <v>8342504.1813265299</v>
      </c>
      <c r="CZ197" s="76">
        <f t="shared" si="1939"/>
        <v>5582354.766315789</v>
      </c>
      <c r="DA197" s="76">
        <f t="shared" si="1940"/>
        <v>7353972.9822500004</v>
      </c>
      <c r="DB197" s="76">
        <f t="shared" si="1941"/>
        <v>8977880.718630949</v>
      </c>
      <c r="DC197" s="76">
        <f t="shared" si="1942"/>
        <v>3207308.210526316</v>
      </c>
      <c r="DD197" s="76">
        <f t="shared" si="1942"/>
        <v>0</v>
      </c>
      <c r="DE197" s="88">
        <f t="shared" si="1944"/>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c r="U198" s="181">
        <f t="shared" si="1943"/>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c r="BM198" s="86">
        <f t="shared" si="1945"/>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25"/>
        <v>1534076.2916666665</v>
      </c>
      <c r="CM198" s="76">
        <f t="shared" si="1926"/>
        <v>3529052.333333334</v>
      </c>
      <c r="CN198" s="76">
        <f t="shared" si="1927"/>
        <v>2807325.62</v>
      </c>
      <c r="CO198" s="76">
        <f t="shared" si="1928"/>
        <v>3655473.3117500003</v>
      </c>
      <c r="CP198" s="76">
        <f t="shared" si="1929"/>
        <v>4530396.7152777771</v>
      </c>
      <c r="CQ198" s="76">
        <f t="shared" si="1930"/>
        <v>1566631.2499999998</v>
      </c>
      <c r="CR198" s="76">
        <f t="shared" si="1931"/>
        <v>5173107.8589473683</v>
      </c>
      <c r="CS198" s="76">
        <f t="shared" si="1932"/>
        <v>4731283.0033333348</v>
      </c>
      <c r="CT198" s="76">
        <f t="shared" si="1933"/>
        <v>4315972.8252631575</v>
      </c>
      <c r="CU198" s="76">
        <f t="shared" si="1934"/>
        <v>4709114.6811904749</v>
      </c>
      <c r="CV198" s="76">
        <f t="shared" si="1935"/>
        <v>4910559.9981818181</v>
      </c>
      <c r="CW198" s="76">
        <f t="shared" si="1936"/>
        <v>2096475.6521739133</v>
      </c>
      <c r="CX198" s="76">
        <f t="shared" si="1937"/>
        <v>4516843.9994999999</v>
      </c>
      <c r="CY198" s="76">
        <f t="shared" si="1938"/>
        <v>8285731.0970833339</v>
      </c>
      <c r="CZ198" s="76">
        <f t="shared" si="1939"/>
        <v>6356007.2589473678</v>
      </c>
      <c r="DA198" s="76">
        <f t="shared" si="1940"/>
        <v>6483421.5525510209</v>
      </c>
      <c r="DB198" s="76">
        <f t="shared" si="1941"/>
        <v>6292443.6497023785</v>
      </c>
      <c r="DC198" s="76">
        <f t="shared" si="1942"/>
        <v>7238393.962105263</v>
      </c>
      <c r="DD198" s="76">
        <f t="shared" si="1942"/>
        <v>0</v>
      </c>
      <c r="DE198" s="88">
        <f t="shared" si="1944"/>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943"/>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c r="BM199" s="86">
        <f t="shared" si="1945"/>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25"/>
        <v>2942446.5283333329</v>
      </c>
      <c r="CM199" s="76">
        <f t="shared" si="1926"/>
        <v>3105353.9883333337</v>
      </c>
      <c r="CN199" s="76">
        <f t="shared" si="1927"/>
        <v>3082526.9428571444</v>
      </c>
      <c r="CO199" s="76">
        <f t="shared" si="1928"/>
        <v>3266907.1199999996</v>
      </c>
      <c r="CP199" s="76">
        <f t="shared" si="1929"/>
        <v>3112087.472222222</v>
      </c>
      <c r="CQ199" s="76">
        <f t="shared" si="1930"/>
        <v>4622312.8044999996</v>
      </c>
      <c r="CR199" s="76">
        <f t="shared" si="1931"/>
        <v>5130705.7259999989</v>
      </c>
      <c r="CS199" s="76">
        <f t="shared" si="1932"/>
        <v>4551880.5142857153</v>
      </c>
      <c r="CT199" s="76">
        <f t="shared" si="1933"/>
        <v>4459850.9406249989</v>
      </c>
      <c r="CU199" s="76">
        <f t="shared" si="1934"/>
        <v>4108380.5933333328</v>
      </c>
      <c r="CV199" s="76">
        <f t="shared" si="1935"/>
        <v>3123454.5454545449</v>
      </c>
      <c r="CW199" s="76">
        <f t="shared" si="1936"/>
        <v>5160745.8000000007</v>
      </c>
      <c r="CX199" s="76">
        <f t="shared" si="1937"/>
        <v>4948723.1937499987</v>
      </c>
      <c r="CY199" s="76">
        <f t="shared" si="1938"/>
        <v>8317771.9808928547</v>
      </c>
      <c r="CZ199" s="76">
        <f t="shared" si="1939"/>
        <v>4136679.7357894732</v>
      </c>
      <c r="DA199" s="76">
        <f t="shared" si="1940"/>
        <v>4669805.8503401363</v>
      </c>
      <c r="DB199" s="76">
        <f t="shared" si="1941"/>
        <v>3483080.7453416144</v>
      </c>
      <c r="DC199" s="76">
        <f t="shared" si="1942"/>
        <v>7620191.3608270679</v>
      </c>
      <c r="DD199" s="76">
        <f t="shared" si="1942"/>
        <v>0</v>
      </c>
      <c r="DE199" s="88">
        <f t="shared" si="1944"/>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943"/>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45"/>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25"/>
        <v>2958285.4919999996</v>
      </c>
      <c r="CM200" s="76">
        <f t="shared" si="1926"/>
        <v>3695305.4233333324</v>
      </c>
      <c r="CN200" s="76">
        <f t="shared" si="1927"/>
        <v>2678062.1428571432</v>
      </c>
      <c r="CO200" s="76">
        <f t="shared" si="1928"/>
        <v>3091310.4974999996</v>
      </c>
      <c r="CP200" s="76">
        <f t="shared" si="1929"/>
        <v>1536777.2571428572</v>
      </c>
      <c r="CQ200" s="76">
        <f t="shared" si="1930"/>
        <v>4860790.5890909079</v>
      </c>
      <c r="CR200" s="76">
        <f t="shared" si="1931"/>
        <v>5284655.1161904745</v>
      </c>
      <c r="CS200" s="76">
        <f t="shared" si="1932"/>
        <v>4960142.2750000022</v>
      </c>
      <c r="CT200" s="76">
        <f t="shared" si="1933"/>
        <v>4652186.2812499991</v>
      </c>
      <c r="CU200" s="76">
        <f t="shared" si="1934"/>
        <v>2311745.4208333329</v>
      </c>
      <c r="CV200" s="76">
        <f t="shared" si="1935"/>
        <v>5702994.7045454541</v>
      </c>
      <c r="CW200" s="76">
        <f t="shared" si="1936"/>
        <v>4908229.7530434793</v>
      </c>
      <c r="CX200" s="76">
        <f t="shared" si="1937"/>
        <v>5578144.3812499987</v>
      </c>
      <c r="CY200" s="76">
        <f t="shared" si="1938"/>
        <v>9472699.600578228</v>
      </c>
      <c r="CZ200" s="76">
        <f t="shared" si="1939"/>
        <v>3171558.7736842101</v>
      </c>
      <c r="DA200" s="76">
        <f t="shared" si="1940"/>
        <v>2655874.2857142859</v>
      </c>
      <c r="DB200" s="76">
        <f t="shared" si="1941"/>
        <v>7369240.0608695643</v>
      </c>
      <c r="DC200" s="76">
        <f t="shared" si="1942"/>
        <v>8116216.6583458632</v>
      </c>
      <c r="DD200" s="76">
        <f t="shared" si="1942"/>
        <v>0</v>
      </c>
      <c r="DE200" s="88">
        <f t="shared" si="1944"/>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943"/>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45"/>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25"/>
        <v>2864482.77</v>
      </c>
      <c r="CM201" s="76">
        <f t="shared" si="1926"/>
        <v>3255334.285555555</v>
      </c>
      <c r="CN201" s="76">
        <f t="shared" si="1927"/>
        <v>2145727.7142857146</v>
      </c>
      <c r="CO201" s="76">
        <f t="shared" si="1928"/>
        <v>1752263.162105263</v>
      </c>
      <c r="CP201" s="76">
        <f t="shared" si="1929"/>
        <v>4122718.3542857142</v>
      </c>
      <c r="CQ201" s="76">
        <f t="shared" si="1930"/>
        <v>4621966.8549999995</v>
      </c>
      <c r="CR201" s="76">
        <f t="shared" si="1931"/>
        <v>4698982.3071428556</v>
      </c>
      <c r="CS201" s="76">
        <f t="shared" si="1932"/>
        <v>4575462.4928571451</v>
      </c>
      <c r="CT201" s="76">
        <f t="shared" si="1933"/>
        <v>3940571.1328124995</v>
      </c>
      <c r="CU201" s="76">
        <f t="shared" si="1934"/>
        <v>5203397.0833333321</v>
      </c>
      <c r="CV201" s="76">
        <f t="shared" si="1935"/>
        <v>6509910.5700000003</v>
      </c>
      <c r="CW201" s="76">
        <f t="shared" si="1936"/>
        <v>5136393.526250001</v>
      </c>
      <c r="CX201" s="76">
        <f t="shared" si="1937"/>
        <v>6013644.9234782616</v>
      </c>
      <c r="CY201" s="76">
        <f t="shared" si="1938"/>
        <v>7513466.9475510186</v>
      </c>
      <c r="CZ201" s="76">
        <f t="shared" si="1939"/>
        <v>1938680.1470588236</v>
      </c>
      <c r="DA201" s="76">
        <f t="shared" si="1940"/>
        <v>5536653.849642857</v>
      </c>
      <c r="DB201" s="76">
        <f t="shared" si="1941"/>
        <v>7823872.8178881975</v>
      </c>
      <c r="DC201" s="76">
        <f t="shared" si="1942"/>
        <v>7853100.8633082705</v>
      </c>
      <c r="DD201" s="76">
        <f t="shared" si="1942"/>
        <v>0</v>
      </c>
      <c r="DE201" s="88">
        <f t="shared" si="1944"/>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943"/>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45"/>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25"/>
        <v>2892193.8894117652</v>
      </c>
      <c r="CM202" s="76">
        <f t="shared" si="1926"/>
        <v>4831062.4288888881</v>
      </c>
      <c r="CN202" s="76">
        <f t="shared" si="1927"/>
        <v>1246227.5000000002</v>
      </c>
      <c r="CO202" s="76">
        <f t="shared" si="1928"/>
        <v>4109813.221315789</v>
      </c>
      <c r="CP202" s="76">
        <f t="shared" si="1929"/>
        <v>4807955.5199999996</v>
      </c>
      <c r="CQ202" s="76">
        <f t="shared" si="1930"/>
        <v>4766795.92</v>
      </c>
      <c r="CR202" s="76">
        <f t="shared" si="1931"/>
        <v>5346240.1669565206</v>
      </c>
      <c r="CS202" s="76">
        <f t="shared" si="1932"/>
        <v>3575538.4500000016</v>
      </c>
      <c r="CT202" s="76">
        <f t="shared" si="1933"/>
        <v>2416494.5021052631</v>
      </c>
      <c r="CU202" s="76">
        <f t="shared" si="1934"/>
        <v>5394465.8116666656</v>
      </c>
      <c r="CV202" s="76">
        <f t="shared" si="1935"/>
        <v>6485125.5344000002</v>
      </c>
      <c r="CW202" s="76">
        <f t="shared" si="1936"/>
        <v>5352606.3644444449</v>
      </c>
      <c r="CX202" s="76">
        <f t="shared" si="1937"/>
        <v>6247891.7480769213</v>
      </c>
      <c r="CY202" s="76">
        <f t="shared" si="1938"/>
        <v>3901489.1658928576</v>
      </c>
      <c r="CZ202" s="76">
        <f t="shared" si="1939"/>
        <v>5027133</v>
      </c>
      <c r="DA202" s="76">
        <f t="shared" si="1940"/>
        <v>6035199.5779411774</v>
      </c>
      <c r="DB202" s="76">
        <f t="shared" si="1941"/>
        <v>7698931.830476189</v>
      </c>
      <c r="DC202" s="76">
        <f t="shared" si="1942"/>
        <v>6069151.7976397527</v>
      </c>
      <c r="DD202" s="76">
        <f t="shared" si="1942"/>
        <v>0</v>
      </c>
      <c r="DE202" s="88">
        <f t="shared" si="1944"/>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943"/>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45"/>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25"/>
        <v>2911122.1618421059</v>
      </c>
      <c r="CM203" s="76">
        <f t="shared" si="1926"/>
        <v>1485728.094117647</v>
      </c>
      <c r="CN203" s="76">
        <f t="shared" si="1927"/>
        <v>2917089.6688888893</v>
      </c>
      <c r="CO203" s="76">
        <f t="shared" si="1928"/>
        <v>3872913.3390476196</v>
      </c>
      <c r="CP203" s="76">
        <f t="shared" si="1929"/>
        <v>5461535.3012500005</v>
      </c>
      <c r="CQ203" s="76">
        <f t="shared" si="1930"/>
        <v>4356739.26</v>
      </c>
      <c r="CR203" s="76">
        <f t="shared" si="1931"/>
        <v>4228824.7095652167</v>
      </c>
      <c r="CS203" s="76">
        <f t="shared" si="1932"/>
        <v>1676142.170625</v>
      </c>
      <c r="CT203" s="76">
        <f t="shared" si="1933"/>
        <v>4921504.5752631584</v>
      </c>
      <c r="CU203" s="76">
        <f t="shared" si="1934"/>
        <v>5220654.8777777767</v>
      </c>
      <c r="CV203" s="76">
        <f t="shared" si="1935"/>
        <v>7284760.3231249982</v>
      </c>
      <c r="CW203" s="76">
        <f t="shared" si="1936"/>
        <v>4899165.3407407422</v>
      </c>
      <c r="CX203" s="76">
        <f t="shared" si="1937"/>
        <v>5476839.6374999983</v>
      </c>
      <c r="CY203" s="76">
        <f t="shared" si="1938"/>
        <v>8839089.3002678584</v>
      </c>
      <c r="CZ203" s="76">
        <f t="shared" si="1939"/>
        <v>5025620.6000000006</v>
      </c>
      <c r="DA203" s="76">
        <f t="shared" si="1940"/>
        <v>7455962.5165966377</v>
      </c>
      <c r="DB203" s="76">
        <f t="shared" si="1941"/>
        <v>7649718.1699248115</v>
      </c>
      <c r="DC203" s="76">
        <f t="shared" si="1942"/>
        <v>4406101.5900621125</v>
      </c>
      <c r="DD203" s="76">
        <f t="shared" si="1942"/>
        <v>0</v>
      </c>
      <c r="DE203" s="88">
        <f t="shared" si="1944"/>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943"/>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45"/>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25"/>
        <v>2462865.2242105268</v>
      </c>
      <c r="CM204" s="76">
        <f t="shared" si="1926"/>
        <v>3075819.0111764707</v>
      </c>
      <c r="CN204" s="76">
        <f t="shared" si="1927"/>
        <v>2772741.5800000005</v>
      </c>
      <c r="CO204" s="76">
        <f t="shared" si="1928"/>
        <v>4493877.1714285705</v>
      </c>
      <c r="CP204" s="76">
        <f t="shared" si="1929"/>
        <v>5683311.356250002</v>
      </c>
      <c r="CQ204" s="76">
        <f t="shared" si="1930"/>
        <v>3176316.7199999997</v>
      </c>
      <c r="CR204" s="76">
        <f t="shared" si="1931"/>
        <v>2474639.5476923077</v>
      </c>
      <c r="CS204" s="76">
        <f t="shared" si="1932"/>
        <v>4616773.9649999999</v>
      </c>
      <c r="CT204" s="76">
        <f t="shared" si="1933"/>
        <v>5305626.4894736838</v>
      </c>
      <c r="CU204" s="76">
        <f t="shared" si="1934"/>
        <v>5237007.3792857146</v>
      </c>
      <c r="CV204" s="76">
        <f t="shared" si="1935"/>
        <v>6419821.6799999988</v>
      </c>
      <c r="CW204" s="76">
        <f t="shared" si="1936"/>
        <v>4041841.7666666675</v>
      </c>
      <c r="CX204" s="76">
        <f t="shared" si="1937"/>
        <v>3793573.4226923082</v>
      </c>
      <c r="CY204" s="76">
        <f t="shared" si="1938"/>
        <v>7886152.6068750033</v>
      </c>
      <c r="CZ204" s="76">
        <f t="shared" si="1939"/>
        <v>6938681.9977500001</v>
      </c>
      <c r="DA204" s="76">
        <f t="shared" si="1940"/>
        <v>8382965.7700420134</v>
      </c>
      <c r="DB204" s="76">
        <f t="shared" si="1941"/>
        <v>7629338.7065413538</v>
      </c>
      <c r="DC204" s="76">
        <f t="shared" si="1942"/>
        <v>3172344.6258503399</v>
      </c>
      <c r="DD204" s="76">
        <f t="shared" si="1942"/>
        <v>0</v>
      </c>
      <c r="DE204" s="88">
        <f t="shared" si="1944"/>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943"/>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45"/>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25"/>
        <v>1357297.894736842</v>
      </c>
      <c r="CM205" s="76">
        <f t="shared" si="1926"/>
        <v>4441994.2560000001</v>
      </c>
      <c r="CN205" s="76">
        <f t="shared" si="1927"/>
        <v>2956744.6350000007</v>
      </c>
      <c r="CO205" s="76">
        <f t="shared" si="1928"/>
        <v>4328423.6840476179</v>
      </c>
      <c r="CP205" s="76">
        <f t="shared" si="1929"/>
        <v>4832846.700000002</v>
      </c>
      <c r="CQ205" s="76">
        <f t="shared" si="1930"/>
        <v>1693805.7142857143</v>
      </c>
      <c r="CR205" s="76">
        <f t="shared" si="1931"/>
        <v>5089579.1948076924</v>
      </c>
      <c r="CS205" s="76">
        <f t="shared" si="1932"/>
        <v>4901919.2025000006</v>
      </c>
      <c r="CT205" s="76">
        <f t="shared" si="1933"/>
        <v>5630613.3552631577</v>
      </c>
      <c r="CU205" s="76">
        <f t="shared" si="1934"/>
        <v>5406866.0547619052</v>
      </c>
      <c r="CV205" s="76">
        <f t="shared" si="1935"/>
        <v>5395264.7399999993</v>
      </c>
      <c r="CW205" s="76">
        <f t="shared" si="1936"/>
        <v>2921571.5000000005</v>
      </c>
      <c r="CX205" s="76">
        <f t="shared" si="1937"/>
        <v>6031115.2084615389</v>
      </c>
      <c r="CY205" s="76">
        <f t="shared" si="1938"/>
        <v>8363734.4836956551</v>
      </c>
      <c r="CZ205" s="76">
        <f t="shared" si="1939"/>
        <v>6156309.5745454542</v>
      </c>
      <c r="DA205" s="76">
        <f t="shared" si="1940"/>
        <v>8490484.1846666653</v>
      </c>
      <c r="DB205" s="76">
        <f t="shared" si="1941"/>
        <v>6183206.6531954892</v>
      </c>
      <c r="DC205" s="76">
        <f t="shared" si="1942"/>
        <v>7337031.42707483</v>
      </c>
      <c r="DD205" s="76">
        <f t="shared" si="1942"/>
        <v>0</v>
      </c>
      <c r="DE205" s="88">
        <f t="shared" si="1944"/>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943"/>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45"/>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25"/>
        <v>2426154.75</v>
      </c>
      <c r="CM206" s="76">
        <f t="shared" si="1926"/>
        <v>4245199.6506249988</v>
      </c>
      <c r="CN206" s="76">
        <f t="shared" si="1927"/>
        <v>3021671.7288888888</v>
      </c>
      <c r="CO206" s="76">
        <f t="shared" si="1928"/>
        <v>4565985.0438888883</v>
      </c>
      <c r="CP206" s="76">
        <f t="shared" si="1929"/>
        <v>4540744.9312500013</v>
      </c>
      <c r="CQ206" s="76">
        <f t="shared" si="1930"/>
        <v>4344106.9542857138</v>
      </c>
      <c r="CR206" s="76">
        <f t="shared" si="1931"/>
        <v>5115423.1368421046</v>
      </c>
      <c r="CS206" s="76">
        <f t="shared" si="1932"/>
        <v>4373939.4268750008</v>
      </c>
      <c r="CT206" s="76">
        <f t="shared" si="1933"/>
        <v>5924047.0326315789</v>
      </c>
      <c r="CU206" s="76">
        <f t="shared" si="1934"/>
        <v>4727864.7761904765</v>
      </c>
      <c r="CV206" s="76">
        <f t="shared" si="1935"/>
        <v>4005102</v>
      </c>
      <c r="CW206" s="76">
        <f t="shared" si="1936"/>
        <v>4552330.8750000009</v>
      </c>
      <c r="CX206" s="76">
        <f t="shared" si="1937"/>
        <v>6186194.1554000033</v>
      </c>
      <c r="CY206" s="76">
        <f t="shared" si="1938"/>
        <v>8640353.4117391333</v>
      </c>
      <c r="CZ206" s="76">
        <f t="shared" si="1939"/>
        <v>5972844.4699999988</v>
      </c>
      <c r="DA206" s="76">
        <f t="shared" si="1940"/>
        <v>6547428.9523809515</v>
      </c>
      <c r="DB206" s="76">
        <f t="shared" si="1941"/>
        <v>3452386.4081632663</v>
      </c>
      <c r="DC206" s="76">
        <f t="shared" si="1942"/>
        <v>7681477.0775510184</v>
      </c>
      <c r="DD206" s="76">
        <f t="shared" si="1942"/>
        <v>0</v>
      </c>
      <c r="DE206" s="88">
        <f t="shared" si="1944"/>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943"/>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45"/>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25"/>
        <v>2670606.7910526311</v>
      </c>
      <c r="CM207" s="76">
        <f t="shared" si="1926"/>
        <v>4194763.4749999987</v>
      </c>
      <c r="CN207" s="76">
        <f t="shared" si="1927"/>
        <v>2582251.3888888895</v>
      </c>
      <c r="CO207" s="76">
        <f t="shared" si="1928"/>
        <v>3726617.7644444439</v>
      </c>
      <c r="CP207" s="76">
        <f t="shared" si="1929"/>
        <v>2592016.8759375</v>
      </c>
      <c r="CQ207" s="76">
        <f t="shared" si="1930"/>
        <v>4692930.4476190489</v>
      </c>
      <c r="CR207" s="76">
        <f t="shared" si="1931"/>
        <v>5488652.6284210524</v>
      </c>
      <c r="CS207" s="76">
        <f t="shared" si="1932"/>
        <v>4247193.9141666675</v>
      </c>
      <c r="CT207" s="76">
        <f t="shared" si="1933"/>
        <v>5603356.7529411763</v>
      </c>
      <c r="CU207" s="76">
        <f t="shared" si="1934"/>
        <v>3473712.45</v>
      </c>
      <c r="CV207" s="76">
        <f t="shared" si="1935"/>
        <v>6967486.0949999997</v>
      </c>
      <c r="CW207" s="76">
        <f t="shared" si="1936"/>
        <v>4377920.5294117657</v>
      </c>
      <c r="CX207" s="76">
        <f t="shared" si="1937"/>
        <v>6600266.8494000025</v>
      </c>
      <c r="CY207" s="76">
        <f t="shared" si="1938"/>
        <v>8417924.5173913036</v>
      </c>
      <c r="CZ207" s="76">
        <f t="shared" si="1939"/>
        <v>4277337.3124999991</v>
      </c>
      <c r="DA207" s="76">
        <f t="shared" si="1940"/>
        <v>4275329.1428571418</v>
      </c>
      <c r="DB207" s="76">
        <f t="shared" si="1941"/>
        <v>8033747.2653061245</v>
      </c>
      <c r="DC207" s="76">
        <f t="shared" si="1942"/>
        <v>7604809.3085374134</v>
      </c>
      <c r="DD207" s="76">
        <f t="shared" si="1942"/>
        <v>0</v>
      </c>
      <c r="DE207" s="88">
        <f t="shared" si="1944"/>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943"/>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45"/>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25"/>
        <v>2744695.232105263</v>
      </c>
      <c r="CM208" s="76">
        <f t="shared" si="1926"/>
        <v>3536348.3999999994</v>
      </c>
      <c r="CN208" s="76">
        <f t="shared" si="1927"/>
        <v>2376677.965277778</v>
      </c>
      <c r="CO208" s="76">
        <f t="shared" si="1928"/>
        <v>2367905.583333333</v>
      </c>
      <c r="CP208" s="76">
        <f t="shared" si="1929"/>
        <v>5804257.3799999999</v>
      </c>
      <c r="CQ208" s="76">
        <f t="shared" si="1930"/>
        <v>4738695.0647619041</v>
      </c>
      <c r="CR208" s="76">
        <f t="shared" si="1931"/>
        <v>4478302.6576315789</v>
      </c>
      <c r="CS208" s="76">
        <f t="shared" si="1932"/>
        <v>4119564.4425000013</v>
      </c>
      <c r="CT208" s="76">
        <f t="shared" si="1933"/>
        <v>5507073.8617647057</v>
      </c>
      <c r="CU208" s="76">
        <f t="shared" si="1934"/>
        <v>6537472.2487500003</v>
      </c>
      <c r="CV208" s="76">
        <f t="shared" si="1935"/>
        <v>7230574.4419999998</v>
      </c>
      <c r="CW208" s="76">
        <f t="shared" si="1936"/>
        <v>4072027.0261764717</v>
      </c>
      <c r="CX208" s="76">
        <f t="shared" si="1937"/>
        <v>7446588.5634782622</v>
      </c>
      <c r="CY208" s="76">
        <f t="shared" si="1938"/>
        <v>7292439.7317391308</v>
      </c>
      <c r="CZ208" s="76">
        <f t="shared" si="1939"/>
        <v>3407443.5294117643</v>
      </c>
      <c r="DA208" s="76">
        <f t="shared" si="1940"/>
        <v>8150349.2871428551</v>
      </c>
      <c r="DB208" s="76">
        <f t="shared" si="1941"/>
        <v>8337639.7685714299</v>
      </c>
      <c r="DC208" s="76">
        <f t="shared" si="1942"/>
        <v>7068348.1448979583</v>
      </c>
      <c r="DD208" s="76">
        <f t="shared" si="1942"/>
        <v>0</v>
      </c>
      <c r="DE208" s="88">
        <f t="shared" si="1944"/>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943"/>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45"/>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25"/>
        <v>2479058.345263158</v>
      </c>
      <c r="CM209" s="76">
        <f t="shared" si="1926"/>
        <v>6148648.8049999997</v>
      </c>
      <c r="CN209" s="76">
        <f t="shared" si="1927"/>
        <v>1162428.473</v>
      </c>
      <c r="CO209" s="76">
        <f t="shared" si="1928"/>
        <v>4522868.381944444</v>
      </c>
      <c r="CP209" s="76">
        <f t="shared" si="1929"/>
        <v>7067632.7296875007</v>
      </c>
      <c r="CQ209" s="76">
        <f t="shared" si="1930"/>
        <v>4829199.9297619043</v>
      </c>
      <c r="CR209" s="76">
        <f t="shared" si="1931"/>
        <v>4467634.5347368419</v>
      </c>
      <c r="CS209" s="76">
        <f t="shared" si="1932"/>
        <v>3042921.6300000008</v>
      </c>
      <c r="CT209" s="76">
        <f t="shared" si="1933"/>
        <v>3871854.3088235296</v>
      </c>
      <c r="CU209" s="76">
        <f t="shared" si="1934"/>
        <v>6512098.7625000002</v>
      </c>
      <c r="CV209" s="76">
        <f t="shared" si="1935"/>
        <v>6838337.8568421043</v>
      </c>
      <c r="CW209" s="76">
        <f t="shared" si="1936"/>
        <v>3888308.3611111124</v>
      </c>
      <c r="CX209" s="76">
        <f t="shared" si="1937"/>
        <v>6475939.8144000014</v>
      </c>
      <c r="CY209" s="76">
        <f t="shared" si="1938"/>
        <v>4000966.8336000009</v>
      </c>
      <c r="CZ209" s="76">
        <f t="shared" si="1939"/>
        <v>5864171.6514705876</v>
      </c>
      <c r="DA209" s="76">
        <f t="shared" si="1940"/>
        <v>7306846.2369047599</v>
      </c>
      <c r="DB209" s="76">
        <f t="shared" si="1941"/>
        <v>8495236.3033834603</v>
      </c>
      <c r="DC209" s="76">
        <f t="shared" si="1942"/>
        <v>6878777.4737662319</v>
      </c>
      <c r="DD209" s="76">
        <f t="shared" si="1942"/>
        <v>0</v>
      </c>
      <c r="DE209" s="88">
        <f t="shared" si="1944"/>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943"/>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45"/>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25"/>
        <v>2302195.2631578948</v>
      </c>
      <c r="CM210" s="76">
        <f t="shared" si="1926"/>
        <v>1572614.8621428569</v>
      </c>
      <c r="CN210" s="76">
        <f t="shared" si="1927"/>
        <v>2897372.42625</v>
      </c>
      <c r="CO210" s="76">
        <f t="shared" si="1928"/>
        <v>4769155.416666666</v>
      </c>
      <c r="CP210" s="76">
        <f t="shared" si="1929"/>
        <v>7155258.825000002</v>
      </c>
      <c r="CQ210" s="76">
        <f t="shared" si="1930"/>
        <v>4311031.1657142844</v>
      </c>
      <c r="CR210" s="76">
        <f t="shared" si="1931"/>
        <v>3324492.4842105261</v>
      </c>
      <c r="CS210" s="76">
        <f t="shared" si="1932"/>
        <v>1568001.0420833335</v>
      </c>
      <c r="CT210" s="76">
        <f t="shared" si="1933"/>
        <v>6782986.0720588239</v>
      </c>
      <c r="CU210" s="76">
        <f t="shared" si="1934"/>
        <v>6598270.6871428564</v>
      </c>
      <c r="CV210" s="76">
        <f t="shared" si="1935"/>
        <v>7555999.3815789474</v>
      </c>
      <c r="CW210" s="76">
        <f t="shared" si="1936"/>
        <v>3934165.461111112</v>
      </c>
      <c r="CX210" s="76">
        <f t="shared" si="1937"/>
        <v>5543911.9904000014</v>
      </c>
      <c r="CY210" s="76">
        <f t="shared" si="1938"/>
        <v>8622540.4813714307</v>
      </c>
      <c r="CZ210" s="76">
        <f t="shared" si="1939"/>
        <v>6194129.188235295</v>
      </c>
      <c r="DA210" s="76">
        <f t="shared" si="1940"/>
        <v>7863857.3479365082</v>
      </c>
      <c r="DB210" s="76">
        <f t="shared" si="1941"/>
        <v>8581805.7485714294</v>
      </c>
      <c r="DC210" s="76">
        <f t="shared" si="1942"/>
        <v>6104971.1038961019</v>
      </c>
      <c r="DD210" s="76">
        <f t="shared" si="1942"/>
        <v>0</v>
      </c>
      <c r="DE210" s="88">
        <f t="shared" si="1944"/>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943"/>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45"/>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25"/>
        <v>1881741.8105263158</v>
      </c>
      <c r="CM211" s="76">
        <f t="shared" si="1926"/>
        <v>4670028.7278571427</v>
      </c>
      <c r="CN211" s="76">
        <f t="shared" si="1927"/>
        <v>2951723.3367499998</v>
      </c>
      <c r="CO211" s="76">
        <f t="shared" si="1928"/>
        <v>5078829.0391666656</v>
      </c>
      <c r="CP211" s="76">
        <f t="shared" si="1929"/>
        <v>7270113.071250001</v>
      </c>
      <c r="CQ211" s="76">
        <f t="shared" si="1930"/>
        <v>3922088.2457142845</v>
      </c>
      <c r="CR211" s="76">
        <f t="shared" si="1931"/>
        <v>1586985.9249999996</v>
      </c>
      <c r="CS211" s="76">
        <f t="shared" si="1932"/>
        <v>4188789.8033333342</v>
      </c>
      <c r="CT211" s="76">
        <f t="shared" si="1933"/>
        <v>7515015.4647058835</v>
      </c>
      <c r="CU211" s="76">
        <f t="shared" si="1934"/>
        <v>5948937.8852380961</v>
      </c>
      <c r="CV211" s="76">
        <f t="shared" si="1935"/>
        <v>6256295.231578948</v>
      </c>
      <c r="CW211" s="76">
        <f t="shared" si="1936"/>
        <v>3218004.5777777787</v>
      </c>
      <c r="CX211" s="76">
        <f t="shared" si="1937"/>
        <v>4299300.0869565224</v>
      </c>
      <c r="CY211" s="76">
        <f t="shared" si="1938"/>
        <v>8454222.6416748781</v>
      </c>
      <c r="CZ211" s="76">
        <f t="shared" si="1939"/>
        <v>6875756.9799999986</v>
      </c>
      <c r="DA211" s="76">
        <f t="shared" si="1940"/>
        <v>8122102.4526984151</v>
      </c>
      <c r="DB211" s="76">
        <f t="shared" si="1941"/>
        <v>9453199.9205263183</v>
      </c>
      <c r="DC211" s="76">
        <f t="shared" si="1942"/>
        <v>3769383.8961038962</v>
      </c>
      <c r="DD211" s="76">
        <f t="shared" si="1942"/>
        <v>0</v>
      </c>
      <c r="DE211" s="88">
        <f t="shared" si="1944"/>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943"/>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45"/>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25"/>
        <v>817977.3684210527</v>
      </c>
      <c r="CM212" s="76">
        <f t="shared" si="1926"/>
        <v>4989717.3878571428</v>
      </c>
      <c r="CN212" s="76">
        <f t="shared" si="1927"/>
        <v>3480131.8859999999</v>
      </c>
      <c r="CO212" s="76">
        <f t="shared" si="1928"/>
        <v>4465693.605833333</v>
      </c>
      <c r="CP212" s="76">
        <f t="shared" si="1929"/>
        <v>6617504.1346874982</v>
      </c>
      <c r="CQ212" s="76">
        <f t="shared" si="1930"/>
        <v>1869612.4999999998</v>
      </c>
      <c r="CR212" s="76">
        <f t="shared" si="1931"/>
        <v>5908472.6749999989</v>
      </c>
      <c r="CS212" s="76">
        <f t="shared" si="1932"/>
        <v>4295495.4291666672</v>
      </c>
      <c r="CT212" s="76">
        <f t="shared" si="1933"/>
        <v>7523119.341764708</v>
      </c>
      <c r="CU212" s="76">
        <f t="shared" si="1934"/>
        <v>5362822.9555555554</v>
      </c>
      <c r="CV212" s="76">
        <f t="shared" si="1935"/>
        <v>5364823.0405263165</v>
      </c>
      <c r="CW212" s="76">
        <f t="shared" si="1936"/>
        <v>2537694.4900000002</v>
      </c>
      <c r="CX212" s="76">
        <f t="shared" si="1937"/>
        <v>6862423.436956523</v>
      </c>
      <c r="CY212" s="76">
        <f t="shared" si="1938"/>
        <v>9544692.8469950724</v>
      </c>
      <c r="CZ212" s="76">
        <f t="shared" si="1939"/>
        <v>5595442.4899999993</v>
      </c>
      <c r="DA212" s="76">
        <f t="shared" si="1940"/>
        <v>8348834.6765476214</v>
      </c>
      <c r="DB212" s="76">
        <f t="shared" si="1941"/>
        <v>7654364.0451127831</v>
      </c>
      <c r="DC212" s="76">
        <f t="shared" si="1942"/>
        <v>6536823.8212987017</v>
      </c>
      <c r="DD212" s="76">
        <f t="shared" si="1942"/>
        <v>0</v>
      </c>
      <c r="DE212" s="88">
        <f t="shared" si="1944"/>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943"/>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45"/>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25"/>
        <v>2265405.693157895</v>
      </c>
      <c r="CM213" s="76">
        <f t="shared" si="1926"/>
        <v>4498986.0232142853</v>
      </c>
      <c r="CN213" s="76">
        <f t="shared" si="1927"/>
        <v>2872811.9447368425</v>
      </c>
      <c r="CO213" s="76">
        <f t="shared" si="1928"/>
        <v>4317044.2675000001</v>
      </c>
      <c r="CP213" s="76">
        <f t="shared" si="1929"/>
        <v>6067553.6381249977</v>
      </c>
      <c r="CQ213" s="76">
        <f t="shared" si="1930"/>
        <v>4910633.4689999996</v>
      </c>
      <c r="CR213" s="76">
        <f t="shared" si="1931"/>
        <v>4950228.8618421052</v>
      </c>
      <c r="CS213" s="76">
        <f t="shared" si="1932"/>
        <v>4196099.0533333337</v>
      </c>
      <c r="CT213" s="76">
        <f t="shared" si="1933"/>
        <v>7375581.6349999998</v>
      </c>
      <c r="CU213" s="76">
        <f t="shared" si="1934"/>
        <v>4863848.333333333</v>
      </c>
      <c r="CV213" s="76">
        <f t="shared" si="1935"/>
        <v>2932614.4537499994</v>
      </c>
      <c r="CW213" s="76">
        <f t="shared" si="1936"/>
        <v>4042879.5277777785</v>
      </c>
      <c r="CX213" s="76">
        <f t="shared" si="1937"/>
        <v>6004767.6955000004</v>
      </c>
      <c r="CY213" s="76">
        <f t="shared" si="1938"/>
        <v>9094547.4321428537</v>
      </c>
      <c r="CZ213" s="76">
        <f t="shared" si="1939"/>
        <v>4913500.8764705891</v>
      </c>
      <c r="DA213" s="76">
        <f t="shared" si="1940"/>
        <v>6523668.5119047631</v>
      </c>
      <c r="DB213" s="76">
        <f t="shared" si="1941"/>
        <v>5374225.7142857164</v>
      </c>
      <c r="DC213" s="76">
        <f t="shared" si="1942"/>
        <v>6946825.8498701304</v>
      </c>
      <c r="DD213" s="76">
        <f t="shared" si="1942"/>
        <v>0</v>
      </c>
      <c r="DE213" s="88">
        <f t="shared" si="1944"/>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943"/>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45"/>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25"/>
        <v>2223213.2768421052</v>
      </c>
      <c r="CM214" s="76">
        <f t="shared" si="1926"/>
        <v>4549327.1307142843</v>
      </c>
      <c r="CN214" s="76">
        <f t="shared" si="1927"/>
        <v>3448470.3741176478</v>
      </c>
      <c r="CO214" s="76">
        <f t="shared" si="1928"/>
        <v>3323165.32</v>
      </c>
      <c r="CP214" s="76">
        <f t="shared" si="1929"/>
        <v>3508072.7624999993</v>
      </c>
      <c r="CQ214" s="76">
        <f t="shared" si="1930"/>
        <v>4528856.078999998</v>
      </c>
      <c r="CR214" s="76">
        <f t="shared" si="1931"/>
        <v>4666473.6378947357</v>
      </c>
      <c r="CS214" s="76">
        <f t="shared" si="1932"/>
        <v>4810950.9511904763</v>
      </c>
      <c r="CT214" s="76">
        <f t="shared" si="1933"/>
        <v>7065516.1888235295</v>
      </c>
      <c r="CU214" s="76">
        <f t="shared" si="1934"/>
        <v>3338609.0499999993</v>
      </c>
      <c r="CV214" s="76">
        <f t="shared" si="1935"/>
        <v>6333197.9014999988</v>
      </c>
      <c r="CW214" s="76">
        <f t="shared" si="1936"/>
        <v>4162737.0486111124</v>
      </c>
      <c r="CX214" s="76">
        <f t="shared" si="1937"/>
        <v>6768591.4999999991</v>
      </c>
      <c r="CY214" s="76">
        <f t="shared" si="1938"/>
        <v>7829354.6245535696</v>
      </c>
      <c r="CZ214" s="76">
        <f t="shared" si="1939"/>
        <v>3866527.0117647066</v>
      </c>
      <c r="DA214" s="76">
        <f t="shared" si="1940"/>
        <v>4200730.2857142873</v>
      </c>
      <c r="DB214" s="76">
        <f t="shared" si="1941"/>
        <v>10157416.315714289</v>
      </c>
      <c r="DC214" s="76">
        <f t="shared" si="1942"/>
        <v>6758872.2550649354</v>
      </c>
      <c r="DD214" s="76">
        <f t="shared" si="1942"/>
        <v>0</v>
      </c>
      <c r="DE214" s="88">
        <f t="shared" si="1944"/>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943"/>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45"/>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25"/>
        <v>2352902.8618421052</v>
      </c>
      <c r="CM215" s="76">
        <f t="shared" si="1926"/>
        <v>4675369.4035714278</v>
      </c>
      <c r="CN215" s="76">
        <f t="shared" si="1927"/>
        <v>2450348.823529412</v>
      </c>
      <c r="CO215" s="76">
        <f t="shared" si="1928"/>
        <v>2134192.2075000005</v>
      </c>
      <c r="CP215" s="76">
        <f t="shared" si="1929"/>
        <v>4797161.7468749993</v>
      </c>
      <c r="CQ215" s="76">
        <f t="shared" si="1930"/>
        <v>4520855.0804999983</v>
      </c>
      <c r="CR215" s="76">
        <f t="shared" si="1931"/>
        <v>4652686.1236842107</v>
      </c>
      <c r="CS215" s="76">
        <f t="shared" si="1932"/>
        <v>4118176.4525000001</v>
      </c>
      <c r="CT215" s="76">
        <f t="shared" si="1933"/>
        <v>6245120.135294118</v>
      </c>
      <c r="CU215" s="76">
        <f t="shared" si="1934"/>
        <v>5247600.9191666655</v>
      </c>
      <c r="CV215" s="76">
        <f t="shared" si="1935"/>
        <v>6707206.7115789456</v>
      </c>
      <c r="CW215" s="76">
        <f t="shared" si="1936"/>
        <v>3942701.944444445</v>
      </c>
      <c r="CX215" s="76">
        <f t="shared" si="1937"/>
        <v>7317323.2470000042</v>
      </c>
      <c r="CY215" s="76">
        <f t="shared" si="1938"/>
        <v>5095519.4159226175</v>
      </c>
      <c r="CZ215" s="76">
        <f t="shared" si="1939"/>
        <v>2500399.9999999995</v>
      </c>
      <c r="DA215" s="76">
        <f t="shared" si="1940"/>
        <v>8750412.3017142881</v>
      </c>
      <c r="DB215" s="76">
        <f t="shared" si="1941"/>
        <v>10351227.303061223</v>
      </c>
      <c r="DC215" s="76">
        <f t="shared" si="1942"/>
        <v>6133938.6113636363</v>
      </c>
      <c r="DD215" s="76">
        <f t="shared" si="1942"/>
        <v>0</v>
      </c>
      <c r="DE215" s="88">
        <f t="shared" si="1944"/>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943"/>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45"/>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25"/>
        <v>3030900.9942857148</v>
      </c>
      <c r="CM216" s="76">
        <f t="shared" si="1926"/>
        <v>4430612.2339285715</v>
      </c>
      <c r="CN216" s="76">
        <f t="shared" si="1927"/>
        <v>1416432.6223529417</v>
      </c>
      <c r="CO216" s="76">
        <f t="shared" si="1928"/>
        <v>4577435.2725000009</v>
      </c>
      <c r="CP216" s="76">
        <f t="shared" si="1929"/>
        <v>4772711.5833333312</v>
      </c>
      <c r="CQ216" s="76">
        <f t="shared" si="1930"/>
        <v>4331529.4687499981</v>
      </c>
      <c r="CR216" s="76">
        <f t="shared" si="1931"/>
        <v>4426914.1294736844</v>
      </c>
      <c r="CS216" s="76">
        <f t="shared" si="1932"/>
        <v>3034159.9000000004</v>
      </c>
      <c r="CT216" s="76">
        <f t="shared" si="1933"/>
        <v>3895216.6058823531</v>
      </c>
      <c r="CU216" s="76">
        <f t="shared" si="1934"/>
        <v>5874686.3972222218</v>
      </c>
      <c r="CV216" s="76">
        <f t="shared" si="1935"/>
        <v>5673188.6249999981</v>
      </c>
      <c r="CW216" s="76">
        <f t="shared" si="1936"/>
        <v>4591422.5833333349</v>
      </c>
      <c r="CX216" s="76">
        <f t="shared" si="1937"/>
        <v>6416881.1055555576</v>
      </c>
      <c r="CY216" s="76">
        <f t="shared" si="1938"/>
        <v>4811619.6371428575</v>
      </c>
      <c r="CZ216" s="76">
        <f t="shared" si="1939"/>
        <v>5507916.6974999998</v>
      </c>
      <c r="DA216" s="76">
        <f t="shared" si="1940"/>
        <v>10950621.301928576</v>
      </c>
      <c r="DB216" s="76">
        <f t="shared" si="1941"/>
        <v>10656892.977551019</v>
      </c>
      <c r="DC216" s="76">
        <f t="shared" si="1942"/>
        <v>5556797.9109090902</v>
      </c>
      <c r="DD216" s="76">
        <f t="shared" si="1942"/>
        <v>0</v>
      </c>
      <c r="DE216" s="88">
        <f t="shared" si="1944"/>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943"/>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45"/>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25"/>
        <v>2362847.7696428569</v>
      </c>
      <c r="CM217" s="76">
        <f t="shared" si="1926"/>
        <v>2035322.3092857143</v>
      </c>
      <c r="CN217" s="76">
        <f t="shared" si="1927"/>
        <v>3260646.4047058835</v>
      </c>
      <c r="CO217" s="76">
        <f t="shared" si="1928"/>
        <v>4745742.3549999995</v>
      </c>
      <c r="CP217" s="76">
        <f t="shared" si="1929"/>
        <v>4464154.4349999987</v>
      </c>
      <c r="CQ217" s="76">
        <f t="shared" si="1930"/>
        <v>3678977.7144999988</v>
      </c>
      <c r="CR217" s="76">
        <f t="shared" si="1931"/>
        <v>3515836.1442105267</v>
      </c>
      <c r="CS217" s="76">
        <f t="shared" si="1932"/>
        <v>1733531.2333333332</v>
      </c>
      <c r="CT217" s="76">
        <f t="shared" si="1933"/>
        <v>6698155.2141176471</v>
      </c>
      <c r="CU217" s="76">
        <f t="shared" si="1934"/>
        <v>6600355.041666666</v>
      </c>
      <c r="CV217" s="76">
        <f t="shared" si="1935"/>
        <v>5778844.9095000001</v>
      </c>
      <c r="CW217" s="76">
        <f t="shared" si="1936"/>
        <v>4208090.7800000012</v>
      </c>
      <c r="CX217" s="76">
        <f t="shared" si="1937"/>
        <v>5476586.6422222238</v>
      </c>
      <c r="CY217" s="76">
        <f t="shared" si="1938"/>
        <v>8574999.194285715</v>
      </c>
      <c r="CZ217" s="76">
        <f t="shared" si="1939"/>
        <v>5549430.3199999994</v>
      </c>
      <c r="DA217" s="76">
        <f t="shared" si="1940"/>
        <v>9401260.6652142908</v>
      </c>
      <c r="DB217" s="76">
        <f t="shared" si="1941"/>
        <v>9768255.3367346935</v>
      </c>
      <c r="DC217" s="76">
        <f t="shared" si="1942"/>
        <v>4679992.8571428563</v>
      </c>
      <c r="DD217" s="76">
        <f t="shared" si="1942"/>
        <v>0</v>
      </c>
      <c r="DE217" s="88">
        <f t="shared" si="1944"/>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943"/>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45"/>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25"/>
        <v>1833945.075</v>
      </c>
      <c r="CM218" s="76">
        <f t="shared" si="1926"/>
        <v>4174081.1335714282</v>
      </c>
      <c r="CN218" s="76">
        <f t="shared" si="1927"/>
        <v>3649386.9411764708</v>
      </c>
      <c r="CO218" s="76">
        <f t="shared" si="1928"/>
        <v>4574313.3155555567</v>
      </c>
      <c r="CP218" s="76">
        <f t="shared" si="1929"/>
        <v>4172878.7061111112</v>
      </c>
      <c r="CQ218" s="76">
        <f t="shared" si="1930"/>
        <v>2727483.4949999992</v>
      </c>
      <c r="CR218" s="76">
        <f t="shared" si="1931"/>
        <v>2414064.3029411766</v>
      </c>
      <c r="CS218" s="76">
        <f t="shared" si="1932"/>
        <v>3821812.3616666663</v>
      </c>
      <c r="CT218" s="76">
        <f t="shared" si="1933"/>
        <v>6668457.3961764686</v>
      </c>
      <c r="CU218" s="76">
        <f t="shared" si="1934"/>
        <v>6027646.6622222224</v>
      </c>
      <c r="CV218" s="76">
        <f t="shared" si="1935"/>
        <v>5024864.0350000001</v>
      </c>
      <c r="CW218" s="76">
        <f t="shared" si="1936"/>
        <v>3705467.5900000012</v>
      </c>
      <c r="CX218" s="76">
        <f t="shared" si="1937"/>
        <v>4293832.8750000019</v>
      </c>
      <c r="CY218" s="76">
        <f t="shared" si="1938"/>
        <v>7171825.2701020399</v>
      </c>
      <c r="CZ218" s="76">
        <f t="shared" si="1939"/>
        <v>5869178.0817647045</v>
      </c>
      <c r="DA218" s="76">
        <f t="shared" si="1940"/>
        <v>9953624.6919642892</v>
      </c>
      <c r="DB218" s="76">
        <f t="shared" si="1941"/>
        <v>9019734.6481632646</v>
      </c>
      <c r="DC218" s="76">
        <f t="shared" si="1942"/>
        <v>3641708.5714285718</v>
      </c>
      <c r="DD218" s="76">
        <f t="shared" si="1942"/>
        <v>0</v>
      </c>
      <c r="DE218" s="88">
        <f t="shared" si="1944"/>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943"/>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45"/>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25"/>
        <v>1153006.7857142859</v>
      </c>
      <c r="CM219" s="76">
        <f t="shared" si="1926"/>
        <v>4272228.1371428575</v>
      </c>
      <c r="CN219" s="76">
        <f t="shared" si="1927"/>
        <v>3696883.9661764721</v>
      </c>
      <c r="CO219" s="76">
        <f t="shared" si="1928"/>
        <v>4043701.5972222225</v>
      </c>
      <c r="CP219" s="76">
        <f t="shared" si="1929"/>
        <v>4002038.8916666666</v>
      </c>
      <c r="CQ219" s="76">
        <f t="shared" si="1930"/>
        <v>1593735.8083333333</v>
      </c>
      <c r="CR219" s="76">
        <f t="shared" si="1931"/>
        <v>4790715.6647058818</v>
      </c>
      <c r="CS219" s="76">
        <f t="shared" si="1932"/>
        <v>4274062.2250000006</v>
      </c>
      <c r="CT219" s="76">
        <f t="shared" si="1933"/>
        <v>6173803.2922222205</v>
      </c>
      <c r="CU219" s="76">
        <f t="shared" si="1934"/>
        <v>5332516.6374999993</v>
      </c>
      <c r="CV219" s="76">
        <f t="shared" si="1935"/>
        <v>4740731.7204999998</v>
      </c>
      <c r="CW219" s="76">
        <f t="shared" si="1936"/>
        <v>2543343.1578947366</v>
      </c>
      <c r="CX219" s="76">
        <f t="shared" si="1937"/>
        <v>6577411.933000003</v>
      </c>
      <c r="CY219" s="76">
        <f t="shared" si="1938"/>
        <v>7456962.7950340146</v>
      </c>
      <c r="CZ219" s="76">
        <f t="shared" si="1939"/>
        <v>5196653.246722688</v>
      </c>
      <c r="DA219" s="76">
        <f t="shared" si="1940"/>
        <v>8577970.3742857184</v>
      </c>
      <c r="DB219" s="76">
        <f t="shared" si="1941"/>
        <v>8345307.7551020393</v>
      </c>
      <c r="DC219" s="76">
        <f t="shared" si="1942"/>
        <v>7233395.5910357153</v>
      </c>
      <c r="DD219" s="76">
        <f t="shared" si="1942"/>
        <v>0</v>
      </c>
      <c r="DE219" s="88">
        <f t="shared" si="1944"/>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43"/>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45"/>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25"/>
        <v>2309320.3507142859</v>
      </c>
      <c r="CM220" s="76">
        <f t="shared" si="1926"/>
        <v>4602785.1071428573</v>
      </c>
      <c r="CN220" s="76">
        <f t="shared" si="1927"/>
        <v>3819449.9647058835</v>
      </c>
      <c r="CO220" s="76">
        <f t="shared" si="1928"/>
        <v>3821100.2500000005</v>
      </c>
      <c r="CP220" s="76">
        <f t="shared" si="1929"/>
        <v>3401220.4733333332</v>
      </c>
      <c r="CQ220" s="76">
        <f t="shared" si="1930"/>
        <v>3701672.1750000003</v>
      </c>
      <c r="CR220" s="76">
        <f t="shared" si="1931"/>
        <v>4996828.7735294122</v>
      </c>
      <c r="CS220" s="76">
        <f t="shared" si="1932"/>
        <v>4321370.1333333328</v>
      </c>
      <c r="CT220" s="76">
        <f t="shared" si="1933"/>
        <v>5529029.6849999996</v>
      </c>
      <c r="CU220" s="76">
        <f t="shared" si="1934"/>
        <v>4832215.5374999996</v>
      </c>
      <c r="CV220" s="76">
        <f t="shared" si="1935"/>
        <v>3214102.2595454548</v>
      </c>
      <c r="CW220" s="76">
        <f t="shared" si="1936"/>
        <v>4567989.3663157886</v>
      </c>
      <c r="CX220" s="76">
        <f t="shared" si="1937"/>
        <v>6301789.6800000016</v>
      </c>
      <c r="CY220" s="76">
        <f t="shared" si="1938"/>
        <v>7247236.2775850324</v>
      </c>
      <c r="CZ220" s="76">
        <f t="shared" si="1939"/>
        <v>5329156.2850420158</v>
      </c>
      <c r="DA220" s="76">
        <f t="shared" si="1940"/>
        <v>7089716.2678571455</v>
      </c>
      <c r="DB220" s="76">
        <f t="shared" si="1941"/>
        <v>4539669.3877551015</v>
      </c>
      <c r="DC220" s="76">
        <f t="shared" si="1942"/>
        <v>6314871.8326870752</v>
      </c>
      <c r="DD220" s="76">
        <f t="shared" si="1942"/>
        <v>0</v>
      </c>
      <c r="DE220" s="88">
        <f t="shared" si="1944"/>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43"/>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45"/>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25"/>
        <v>2330900.0000000005</v>
      </c>
      <c r="CM221" s="76">
        <f t="shared" si="1926"/>
        <v>3817681.8400000003</v>
      </c>
      <c r="CN221" s="76">
        <f t="shared" si="1927"/>
        <v>2699397.8188235299</v>
      </c>
      <c r="CO221" s="76">
        <f t="shared" si="1928"/>
        <v>3138667.888888889</v>
      </c>
      <c r="CP221" s="76">
        <f t="shared" si="1929"/>
        <v>1454950.0000000002</v>
      </c>
      <c r="CQ221" s="76">
        <f t="shared" si="1930"/>
        <v>3910630.6286111111</v>
      </c>
      <c r="CR221" s="76">
        <f t="shared" si="1931"/>
        <v>5103610.8014705889</v>
      </c>
      <c r="CS221" s="76">
        <f t="shared" si="1932"/>
        <v>3896094.3999999994</v>
      </c>
      <c r="CT221" s="76">
        <f t="shared" si="1933"/>
        <v>4902319.4333333336</v>
      </c>
      <c r="CU221" s="76">
        <f t="shared" si="1934"/>
        <v>3728726.7809523805</v>
      </c>
      <c r="CV221" s="76">
        <f t="shared" si="1935"/>
        <v>4471997.0954545457</v>
      </c>
      <c r="CW221" s="76">
        <f t="shared" si="1936"/>
        <v>4823760.5263157906</v>
      </c>
      <c r="CX221" s="76">
        <f t="shared" si="1937"/>
        <v>6292223.3735000025</v>
      </c>
      <c r="CY221" s="76">
        <f t="shared" si="1938"/>
        <v>6522842.6337755108</v>
      </c>
      <c r="CZ221" s="76">
        <f t="shared" si="1939"/>
        <v>3531249.6631932766</v>
      </c>
      <c r="DA221" s="76">
        <f t="shared" si="1940"/>
        <v>5620637.0068027237</v>
      </c>
      <c r="DB221" s="76">
        <f t="shared" si="1941"/>
        <v>9134599.681632651</v>
      </c>
      <c r="DC221" s="76">
        <f t="shared" si="1942"/>
        <v>6139984.2044217708</v>
      </c>
      <c r="DD221" s="76">
        <f t="shared" si="1942"/>
        <v>0</v>
      </c>
      <c r="DE221" s="88">
        <f t="shared" si="1944"/>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43"/>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45"/>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25"/>
        <v>2669121.4285714291</v>
      </c>
      <c r="CM222" s="76">
        <f t="shared" si="1926"/>
        <v>3434223.2828571429</v>
      </c>
      <c r="CN222" s="76">
        <f t="shared" si="1927"/>
        <v>2412161.6752941185</v>
      </c>
      <c r="CO222" s="76">
        <f t="shared" si="1928"/>
        <v>1729864.2933333335</v>
      </c>
      <c r="CP222" s="76">
        <f t="shared" si="1929"/>
        <v>3193884.4000000004</v>
      </c>
      <c r="CQ222" s="76">
        <f t="shared" si="1930"/>
        <v>4139157.4663888882</v>
      </c>
      <c r="CR222" s="76">
        <f t="shared" si="1931"/>
        <v>5258427.0482352935</v>
      </c>
      <c r="CS222" s="76">
        <f t="shared" si="1932"/>
        <v>3557560.3194444445</v>
      </c>
      <c r="CT222" s="76">
        <f t="shared" si="1933"/>
        <v>4368143.5875000004</v>
      </c>
      <c r="CU222" s="76">
        <f t="shared" si="1934"/>
        <v>5558554.1085714279</v>
      </c>
      <c r="CV222" s="76">
        <f t="shared" si="1935"/>
        <v>4879234.9206818184</v>
      </c>
      <c r="CW222" s="76">
        <f t="shared" si="1936"/>
        <v>5090176.7800000012</v>
      </c>
      <c r="CX222" s="76">
        <f t="shared" si="1937"/>
        <v>5988211.785000002</v>
      </c>
      <c r="CY222" s="76">
        <f t="shared" si="1938"/>
        <v>5318290.0077551026</v>
      </c>
      <c r="CZ222" s="76">
        <f t="shared" si="1939"/>
        <v>2790313.333333333</v>
      </c>
      <c r="DA222" s="76">
        <f t="shared" si="1940"/>
        <v>8967464.3655102085</v>
      </c>
      <c r="DB222" s="76">
        <f t="shared" si="1941"/>
        <v>9212480.251836732</v>
      </c>
      <c r="DC222" s="76">
        <f t="shared" si="1942"/>
        <v>4572868.2371031754</v>
      </c>
      <c r="DD222" s="76">
        <f t="shared" si="1942"/>
        <v>0</v>
      </c>
      <c r="DE222" s="88">
        <f t="shared" si="1944"/>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43"/>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45"/>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25"/>
        <v>2881244.4071428571</v>
      </c>
      <c r="CM223" s="76">
        <f t="shared" si="1926"/>
        <v>2987305.3628571429</v>
      </c>
      <c r="CN223" s="76">
        <f t="shared" si="1927"/>
        <v>1285827.2767857146</v>
      </c>
      <c r="CO223" s="76">
        <f t="shared" si="1928"/>
        <v>3779972.7844444448</v>
      </c>
      <c r="CP223" s="76">
        <f t="shared" si="1929"/>
        <v>3193858.5391666675</v>
      </c>
      <c r="CQ223" s="76">
        <f t="shared" si="1930"/>
        <v>4409877.55</v>
      </c>
      <c r="CR223" s="76">
        <f t="shared" si="1931"/>
        <v>4477051.1779411761</v>
      </c>
      <c r="CS223" s="76">
        <f t="shared" si="1932"/>
        <v>3086505.138888889</v>
      </c>
      <c r="CT223" s="76">
        <f t="shared" si="1933"/>
        <v>2879080.8888888885</v>
      </c>
      <c r="CU223" s="76">
        <f t="shared" si="1934"/>
        <v>5298645.5809523799</v>
      </c>
      <c r="CV223" s="76">
        <f t="shared" si="1935"/>
        <v>4947263.1477272743</v>
      </c>
      <c r="CW223" s="76">
        <f t="shared" si="1936"/>
        <v>4587603.7545000017</v>
      </c>
      <c r="CX223" s="76">
        <f t="shared" si="1937"/>
        <v>5512859.443</v>
      </c>
      <c r="CY223" s="76">
        <f t="shared" si="1938"/>
        <v>3709011.7729870137</v>
      </c>
      <c r="CZ223" s="76">
        <f t="shared" si="1939"/>
        <v>4720663.7005555555</v>
      </c>
      <c r="DA223" s="76">
        <f t="shared" si="1940"/>
        <v>8811939.1027210876</v>
      </c>
      <c r="DB223" s="76">
        <f t="shared" si="1941"/>
        <v>10133716.984347824</v>
      </c>
      <c r="DC223" s="76">
        <f t="shared" si="1942"/>
        <v>4964373.4049603185</v>
      </c>
      <c r="DD223" s="76">
        <f t="shared" si="1942"/>
        <v>0</v>
      </c>
      <c r="DE223" s="88">
        <f t="shared" si="1944"/>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43"/>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45"/>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25"/>
        <v>2538000.4114285712</v>
      </c>
      <c r="CM224" s="76">
        <f t="shared" si="1926"/>
        <v>1450857.2978571428</v>
      </c>
      <c r="CN224" s="76">
        <f t="shared" si="1927"/>
        <v>3256524.5982142864</v>
      </c>
      <c r="CO224" s="76">
        <f t="shared" si="1928"/>
        <v>3337819.7399999998</v>
      </c>
      <c r="CP224" s="76">
        <f t="shared" si="1929"/>
        <v>3213432.77</v>
      </c>
      <c r="CQ224" s="76">
        <f t="shared" si="1930"/>
        <v>4160124.8249999997</v>
      </c>
      <c r="CR224" s="76">
        <f t="shared" si="1931"/>
        <v>3433640.9347058819</v>
      </c>
      <c r="CS224" s="76">
        <f t="shared" si="1932"/>
        <v>1865871.0666666667</v>
      </c>
      <c r="CT224" s="76">
        <f t="shared" si="1933"/>
        <v>5283293.801944444</v>
      </c>
      <c r="CU224" s="76">
        <f t="shared" si="1934"/>
        <v>5583737.0978571419</v>
      </c>
      <c r="CV224" s="76">
        <f t="shared" si="1935"/>
        <v>5064446.5831818189</v>
      </c>
      <c r="CW224" s="76">
        <f t="shared" si="1936"/>
        <v>4503019.1385000022</v>
      </c>
      <c r="CX224" s="76">
        <f t="shared" si="1937"/>
        <v>4524593.9939999999</v>
      </c>
      <c r="CY224" s="76">
        <f t="shared" si="1938"/>
        <v>6450034.9616883127</v>
      </c>
      <c r="CZ224" s="76">
        <f t="shared" si="1939"/>
        <v>4926344.4545454532</v>
      </c>
      <c r="DA224" s="76">
        <f t="shared" si="1940"/>
        <v>9838355.2054421771</v>
      </c>
      <c r="DB224" s="76">
        <f t="shared" si="1941"/>
        <v>9444819.5848136637</v>
      </c>
      <c r="DC224" s="76">
        <f t="shared" si="1942"/>
        <v>4072400.4563492076</v>
      </c>
      <c r="DD224" s="76">
        <f t="shared" si="1942"/>
        <v>0</v>
      </c>
      <c r="DE224" s="88">
        <f t="shared" si="1944"/>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43"/>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45"/>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25"/>
        <v>1946057.1428571427</v>
      </c>
      <c r="CM225" s="76">
        <f t="shared" si="1926"/>
        <v>3449438.6453571427</v>
      </c>
      <c r="CN225" s="76">
        <f t="shared" si="1927"/>
        <v>3265116.8357142862</v>
      </c>
      <c r="CO225" s="76">
        <f t="shared" si="1928"/>
        <v>3685445.0388235291</v>
      </c>
      <c r="CP225" s="76">
        <f t="shared" si="1929"/>
        <v>3098190.0650000004</v>
      </c>
      <c r="CQ225" s="76">
        <f t="shared" si="1930"/>
        <v>3138865.3587499997</v>
      </c>
      <c r="CR225" s="76">
        <f t="shared" si="1931"/>
        <v>1911250.0000000002</v>
      </c>
      <c r="CS225" s="76">
        <f t="shared" si="1932"/>
        <v>3697101.3555555558</v>
      </c>
      <c r="CT225" s="76">
        <f t="shared" si="1933"/>
        <v>4116194.9999999991</v>
      </c>
      <c r="CU225" s="76">
        <f t="shared" si="1934"/>
        <v>5233827.7409523791</v>
      </c>
      <c r="CV225" s="76">
        <f t="shared" si="1935"/>
        <v>4840301.3863636376</v>
      </c>
      <c r="CW225" s="76">
        <f t="shared" si="1936"/>
        <v>3559969.5420000018</v>
      </c>
      <c r="CX225" s="76">
        <f t="shared" si="1937"/>
        <v>2715728.8141176472</v>
      </c>
      <c r="CY225" s="76">
        <f t="shared" si="1938"/>
        <v>5824517.7964935051</v>
      </c>
      <c r="CZ225" s="76">
        <f t="shared" si="1939"/>
        <v>5108657.2219047621</v>
      </c>
      <c r="DA225" s="76">
        <f t="shared" si="1940"/>
        <v>9525435.575340135</v>
      </c>
      <c r="DB225" s="76">
        <f t="shared" si="1941"/>
        <v>9150830.7871118002</v>
      </c>
      <c r="DC225" s="76">
        <f t="shared" si="1942"/>
        <v>2744912.6984126987</v>
      </c>
      <c r="DD225" s="76">
        <f t="shared" si="1942"/>
        <v>0</v>
      </c>
      <c r="DE225" s="88">
        <f t="shared" si="1944"/>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43"/>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45"/>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25"/>
        <v>1263085.7142857143</v>
      </c>
      <c r="CM226" s="76">
        <f t="shared" si="1926"/>
        <v>3439504.918928571</v>
      </c>
      <c r="CN226" s="76">
        <f t="shared" si="1927"/>
        <v>3582326.8053571437</v>
      </c>
      <c r="CO226" s="76">
        <f t="shared" si="1928"/>
        <v>3302290.6058823531</v>
      </c>
      <c r="CP226" s="76">
        <f t="shared" si="1929"/>
        <v>2886187.5000000005</v>
      </c>
      <c r="CQ226" s="76">
        <f t="shared" si="1930"/>
        <v>1455927.8250000002</v>
      </c>
      <c r="CR226" s="76">
        <f t="shared" si="1931"/>
        <v>4851804.1576470593</v>
      </c>
      <c r="CS226" s="76">
        <f t="shared" si="1932"/>
        <v>3521152.4333333336</v>
      </c>
      <c r="CT226" s="76">
        <f t="shared" si="1933"/>
        <v>4495690.4591666665</v>
      </c>
      <c r="CU226" s="76">
        <f t="shared" si="1934"/>
        <v>4930165.4857142856</v>
      </c>
      <c r="CV226" s="76">
        <f t="shared" si="1935"/>
        <v>4211640.8181818193</v>
      </c>
      <c r="CW226" s="76">
        <f t="shared" si="1936"/>
        <v>2419340.5500000007</v>
      </c>
      <c r="CX226" s="76">
        <f t="shared" si="1937"/>
        <v>5238905.54</v>
      </c>
      <c r="CY226" s="76">
        <f t="shared" si="1938"/>
        <v>6129979.6777272727</v>
      </c>
      <c r="CZ226" s="76">
        <f t="shared" si="1939"/>
        <v>5064013.4992857138</v>
      </c>
      <c r="DA226" s="76">
        <f t="shared" si="1940"/>
        <v>8604389.5299659856</v>
      </c>
      <c r="DB226" s="76">
        <f t="shared" si="1941"/>
        <v>7267163.4161490668</v>
      </c>
      <c r="DC226" s="76">
        <f t="shared" si="1942"/>
        <v>5621421.7418650798</v>
      </c>
      <c r="DD226" s="76">
        <f t="shared" si="1942"/>
        <v>0</v>
      </c>
      <c r="DE226" s="88">
        <f t="shared" si="1944"/>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43"/>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45"/>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25"/>
        <v>2439465.634285714</v>
      </c>
      <c r="CM227" s="76">
        <f t="shared" si="1926"/>
        <v>3735455.0164285707</v>
      </c>
      <c r="CN227" s="76">
        <f t="shared" si="1927"/>
        <v>3157258.5</v>
      </c>
      <c r="CO227" s="76">
        <f t="shared" si="1928"/>
        <v>3071233.2352941176</v>
      </c>
      <c r="CP227" s="76">
        <f t="shared" si="1929"/>
        <v>2439901.8750000005</v>
      </c>
      <c r="CQ227" s="76">
        <f t="shared" si="1930"/>
        <v>3871120.0621875008</v>
      </c>
      <c r="CR227" s="76">
        <f t="shared" si="1931"/>
        <v>4982552.3364705881</v>
      </c>
      <c r="CS227" s="76">
        <f t="shared" si="1932"/>
        <v>3719375.4866666677</v>
      </c>
      <c r="CT227" s="76">
        <f t="shared" si="1933"/>
        <v>4894647.1674999995</v>
      </c>
      <c r="CU227" s="76">
        <f t="shared" si="1934"/>
        <v>4236104.8380952375</v>
      </c>
      <c r="CV227" s="76">
        <f t="shared" si="1935"/>
        <v>2252913.3500000006</v>
      </c>
      <c r="CW227" s="76">
        <f t="shared" si="1936"/>
        <v>4112095.779000001</v>
      </c>
      <c r="CX227" s="76">
        <f t="shared" si="1937"/>
        <v>5169694.8211764703</v>
      </c>
      <c r="CY227" s="76">
        <f t="shared" si="1938"/>
        <v>5402107.5118506495</v>
      </c>
      <c r="CZ227" s="76">
        <f t="shared" si="1939"/>
        <v>4201476.1961904764</v>
      </c>
      <c r="DA227" s="76">
        <f t="shared" si="1940"/>
        <v>6126158.6582993185</v>
      </c>
      <c r="DB227" s="76">
        <f t="shared" si="1941"/>
        <v>3933764.4155844157</v>
      </c>
      <c r="DC227" s="76">
        <f t="shared" si="1942"/>
        <v>5325728.1911071427</v>
      </c>
      <c r="DD227" s="76">
        <f t="shared" si="1942"/>
        <v>0</v>
      </c>
      <c r="DE227" s="88">
        <f t="shared" si="1944"/>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43"/>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45"/>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25"/>
        <v>2387263.654285714</v>
      </c>
      <c r="CM228" s="76">
        <f t="shared" si="1926"/>
        <v>3944012.1385714281</v>
      </c>
      <c r="CN228" s="76">
        <f t="shared" si="1927"/>
        <v>3249364.1599999997</v>
      </c>
      <c r="CO228" s="76">
        <f t="shared" si="1928"/>
        <v>2555831.911764706</v>
      </c>
      <c r="CP228" s="76">
        <f t="shared" si="1929"/>
        <v>1576672.9166666665</v>
      </c>
      <c r="CQ228" s="76">
        <f t="shared" si="1930"/>
        <v>4143416.2962500006</v>
      </c>
      <c r="CR228" s="76">
        <f t="shared" si="1931"/>
        <v>4569951.7111764709</v>
      </c>
      <c r="CS228" s="76">
        <f t="shared" si="1932"/>
        <v>3364728.6833333345</v>
      </c>
      <c r="CT228" s="76">
        <f t="shared" si="1933"/>
        <v>4438926.0661111102</v>
      </c>
      <c r="CU228" s="76">
        <f t="shared" si="1934"/>
        <v>2750480.7180952374</v>
      </c>
      <c r="CV228" s="76">
        <f t="shared" si="1935"/>
        <v>3925873.3475000011</v>
      </c>
      <c r="CW228" s="76">
        <f t="shared" si="1936"/>
        <v>4849211.5314285709</v>
      </c>
      <c r="CX228" s="76">
        <f t="shared" si="1937"/>
        <v>5761929.5247058822</v>
      </c>
      <c r="CY228" s="76">
        <f t="shared" si="1938"/>
        <v>4635454.2489610398</v>
      </c>
      <c r="CZ228" s="76">
        <f t="shared" si="1939"/>
        <v>3232496.2340476192</v>
      </c>
      <c r="DA228" s="76">
        <f t="shared" si="1940"/>
        <v>3642925.7142857146</v>
      </c>
      <c r="DB228" s="76">
        <f t="shared" si="1941"/>
        <v>8039780.1831818176</v>
      </c>
      <c r="DC228" s="76">
        <f t="shared" si="1942"/>
        <v>5372829.987214284</v>
      </c>
      <c r="DD228" s="76">
        <f t="shared" si="1942"/>
        <v>0</v>
      </c>
      <c r="DE228" s="88">
        <f t="shared" si="1944"/>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43"/>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45"/>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25"/>
        <v>2393385.416666667</v>
      </c>
      <c r="CM229" s="76">
        <f t="shared" si="1926"/>
        <v>2916939.3142857142</v>
      </c>
      <c r="CN229" s="76">
        <f t="shared" si="1927"/>
        <v>2964989.9999999995</v>
      </c>
      <c r="CO229" s="76">
        <f t="shared" si="1928"/>
        <v>1575101.8023529414</v>
      </c>
      <c r="CP229" s="76">
        <f t="shared" si="1929"/>
        <v>2673723.0041666664</v>
      </c>
      <c r="CQ229" s="76">
        <f t="shared" si="1930"/>
        <v>3583342.7850000001</v>
      </c>
      <c r="CR229" s="76">
        <f t="shared" si="1931"/>
        <v>3932850.1788235288</v>
      </c>
      <c r="CS229" s="76">
        <f t="shared" si="1932"/>
        <v>3458442.9450000008</v>
      </c>
      <c r="CT229" s="76">
        <f t="shared" si="1933"/>
        <v>3710414.7366666659</v>
      </c>
      <c r="CU229" s="76">
        <f t="shared" si="1934"/>
        <v>4230453.0857142853</v>
      </c>
      <c r="CV229" s="76">
        <f t="shared" si="1935"/>
        <v>3662641.0280000004</v>
      </c>
      <c r="CW229" s="76">
        <f t="shared" si="1936"/>
        <v>4436029.6852380959</v>
      </c>
      <c r="CX229" s="76">
        <f t="shared" si="1937"/>
        <v>5987979.0558823524</v>
      </c>
      <c r="CY229" s="76">
        <f t="shared" si="1938"/>
        <v>4044188.9192532473</v>
      </c>
      <c r="CZ229" s="76">
        <f t="shared" si="1939"/>
        <v>2336285.7142857141</v>
      </c>
      <c r="DA229" s="76">
        <f t="shared" si="1940"/>
        <v>8189767.0885714293</v>
      </c>
      <c r="DB229" s="76">
        <f t="shared" si="1941"/>
        <v>8085740.3245578222</v>
      </c>
      <c r="DC229" s="76">
        <f t="shared" si="1942"/>
        <v>6213911.9323129244</v>
      </c>
      <c r="DD229" s="76">
        <f t="shared" si="1942"/>
        <v>0</v>
      </c>
      <c r="DE229" s="88">
        <f t="shared" si="1944"/>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43"/>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45"/>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25"/>
        <v>2290741.6875</v>
      </c>
      <c r="CM230" s="76">
        <f t="shared" si="1926"/>
        <v>1939618.9314285712</v>
      </c>
      <c r="CN230" s="76">
        <f t="shared" si="1927"/>
        <v>1654958.5714285721</v>
      </c>
      <c r="CO230" s="76">
        <f t="shared" si="1928"/>
        <v>3685597.4423529413</v>
      </c>
      <c r="CP230" s="76">
        <f t="shared" si="1929"/>
        <v>2905455.055555555</v>
      </c>
      <c r="CQ230" s="76">
        <f t="shared" si="1930"/>
        <v>3810978.0393750002</v>
      </c>
      <c r="CR230" s="76">
        <f t="shared" si="1931"/>
        <v>3711146.1538235284</v>
      </c>
      <c r="CS230" s="76">
        <f t="shared" si="1932"/>
        <v>2545690.808333334</v>
      </c>
      <c r="CT230" s="76">
        <f t="shared" si="1933"/>
        <v>2266697.5499999998</v>
      </c>
      <c r="CU230" s="76">
        <f t="shared" si="1934"/>
        <v>4358104.8852380933</v>
      </c>
      <c r="CV230" s="76">
        <f t="shared" si="1935"/>
        <v>3844801.432</v>
      </c>
      <c r="CW230" s="76">
        <f t="shared" si="1936"/>
        <v>4500357.7480952395</v>
      </c>
      <c r="CX230" s="76">
        <f t="shared" si="1937"/>
        <v>5774972.666666667</v>
      </c>
      <c r="CY230" s="76">
        <f t="shared" si="1938"/>
        <v>2230092.6463636365</v>
      </c>
      <c r="CZ230" s="76">
        <f t="shared" si="1939"/>
        <v>4102330.7619047612</v>
      </c>
      <c r="DA230" s="76">
        <f t="shared" si="1940"/>
        <v>7774238.5218367353</v>
      </c>
      <c r="DB230" s="76">
        <f t="shared" si="1941"/>
        <v>8103789.2591836732</v>
      </c>
      <c r="DC230" s="76">
        <f t="shared" si="1942"/>
        <v>5953751.4509523781</v>
      </c>
      <c r="DD230" s="76">
        <f t="shared" si="1942"/>
        <v>0</v>
      </c>
      <c r="DE230" s="88">
        <f t="shared" si="1944"/>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43"/>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45"/>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25"/>
        <v>2017166.6666666667</v>
      </c>
      <c r="CM231" s="76">
        <f t="shared" si="1926"/>
        <v>1070203.3499999999</v>
      </c>
      <c r="CN231" s="76">
        <f t="shared" si="1927"/>
        <v>3003636.3171428582</v>
      </c>
      <c r="CO231" s="76">
        <f t="shared" si="1928"/>
        <v>3203429.8067647056</v>
      </c>
      <c r="CP231" s="76">
        <f t="shared" si="1929"/>
        <v>2606547.5223529413</v>
      </c>
      <c r="CQ231" s="76">
        <f t="shared" si="1930"/>
        <v>3448413.0343749998</v>
      </c>
      <c r="CR231" s="76">
        <f t="shared" si="1931"/>
        <v>2973191.8676470579</v>
      </c>
      <c r="CS231" s="76">
        <f t="shared" si="1932"/>
        <v>1392172.444444445</v>
      </c>
      <c r="CT231" s="76">
        <f t="shared" si="1933"/>
        <v>4233686.892</v>
      </c>
      <c r="CU231" s="76">
        <f t="shared" si="1934"/>
        <v>5231346.1821428556</v>
      </c>
      <c r="CV231" s="76">
        <f t="shared" si="1935"/>
        <v>3342456.25</v>
      </c>
      <c r="CW231" s="76">
        <f t="shared" si="1936"/>
        <v>4042354.0114285722</v>
      </c>
      <c r="CX231" s="76">
        <f t="shared" si="1937"/>
        <v>4559491.7333333334</v>
      </c>
      <c r="CY231" s="76">
        <f t="shared" si="1938"/>
        <v>4739779.7242207788</v>
      </c>
      <c r="CZ231" s="76">
        <f t="shared" si="1939"/>
        <v>3991623.8485714281</v>
      </c>
      <c r="DA231" s="76">
        <f t="shared" si="1940"/>
        <v>8273712.7625850327</v>
      </c>
      <c r="DB231" s="76">
        <f t="shared" si="1941"/>
        <v>8815547.9975510202</v>
      </c>
      <c r="DC231" s="76">
        <f t="shared" si="1942"/>
        <v>4848280.9523809506</v>
      </c>
      <c r="DD231" s="76">
        <f t="shared" si="1942"/>
        <v>0</v>
      </c>
      <c r="DE231" s="88">
        <f t="shared" si="1944"/>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43"/>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45"/>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25"/>
        <v>1443715</v>
      </c>
      <c r="CM232" s="76">
        <f t="shared" si="1926"/>
        <v>2474400.1162499995</v>
      </c>
      <c r="CN232" s="76">
        <f t="shared" si="1927"/>
        <v>2828325.0666666678</v>
      </c>
      <c r="CO232" s="76">
        <f t="shared" si="1928"/>
        <v>3147714.601764706</v>
      </c>
      <c r="CP232" s="76">
        <f t="shared" si="1929"/>
        <v>2853370.6241176473</v>
      </c>
      <c r="CQ232" s="76">
        <f t="shared" si="1930"/>
        <v>1968992.4</v>
      </c>
      <c r="CR232" s="76">
        <f t="shared" si="1931"/>
        <v>1282341.1858823528</v>
      </c>
      <c r="CS232" s="76">
        <f t="shared" si="1932"/>
        <v>3567598.7200000011</v>
      </c>
      <c r="CT232" s="76">
        <f t="shared" si="1933"/>
        <v>4481985.3800000008</v>
      </c>
      <c r="CU232" s="76">
        <f t="shared" si="1934"/>
        <v>5109846.7666666657</v>
      </c>
      <c r="CV232" s="76">
        <f t="shared" si="1935"/>
        <v>3806160.7410000004</v>
      </c>
      <c r="CW232" s="76">
        <f t="shared" si="1936"/>
        <v>3588519.2571428581</v>
      </c>
      <c r="CX232" s="76">
        <f t="shared" si="1937"/>
        <v>2776001.1482352945</v>
      </c>
      <c r="CY232" s="76">
        <f t="shared" si="1938"/>
        <v>4533036.537744361</v>
      </c>
      <c r="CZ232" s="76">
        <f t="shared" si="1939"/>
        <v>4027077.3085714276</v>
      </c>
      <c r="DA232" s="76">
        <f t="shared" si="1940"/>
        <v>8411797.7182653043</v>
      </c>
      <c r="DB232" s="76">
        <f t="shared" si="1941"/>
        <v>7853196.1644805204</v>
      </c>
      <c r="DC232" s="76">
        <f t="shared" si="1942"/>
        <v>2782873.4693877553</v>
      </c>
      <c r="DD232" s="76">
        <f t="shared" si="1942"/>
        <v>0</v>
      </c>
      <c r="DE232" s="88">
        <f t="shared" si="1944"/>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43"/>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45"/>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25"/>
        <v>895166.66666666674</v>
      </c>
      <c r="CM233" s="76">
        <f t="shared" si="1926"/>
        <v>3232857.2919999999</v>
      </c>
      <c r="CN233" s="76">
        <f t="shared" si="1927"/>
        <v>2777629.1583333337</v>
      </c>
      <c r="CO233" s="76">
        <f t="shared" si="1928"/>
        <v>3727090.7300000014</v>
      </c>
      <c r="CP233" s="76">
        <f t="shared" si="1929"/>
        <v>2270944.1797058824</v>
      </c>
      <c r="CQ233" s="76">
        <f t="shared" si="1930"/>
        <v>1083166.0546874998</v>
      </c>
      <c r="CR233" s="76">
        <f t="shared" si="1931"/>
        <v>3499145.4964705883</v>
      </c>
      <c r="CS233" s="76">
        <f t="shared" si="1932"/>
        <v>3765466.6500000013</v>
      </c>
      <c r="CT233" s="76">
        <f t="shared" si="1933"/>
        <v>4463145.307500001</v>
      </c>
      <c r="CU233" s="76">
        <f t="shared" si="1934"/>
        <v>4525546.6208333327</v>
      </c>
      <c r="CV233" s="76">
        <f t="shared" si="1935"/>
        <v>3308891.4540000004</v>
      </c>
      <c r="CW233" s="76">
        <f t="shared" si="1936"/>
        <v>2642658.2857142854</v>
      </c>
      <c r="CX233" s="76">
        <f t="shared" si="1937"/>
        <v>5630039.5435294127</v>
      </c>
      <c r="CY233" s="76">
        <f t="shared" si="1938"/>
        <v>4392879.9999999991</v>
      </c>
      <c r="CZ233" s="76">
        <f t="shared" si="1939"/>
        <v>4225326.3038095236</v>
      </c>
      <c r="DA233" s="76">
        <f t="shared" si="1940"/>
        <v>7124980.0176190473</v>
      </c>
      <c r="DB233" s="76">
        <f t="shared" si="1941"/>
        <v>6857469.5779220788</v>
      </c>
      <c r="DC233" s="76">
        <f t="shared" si="1942"/>
        <v>5261691.2840816323</v>
      </c>
      <c r="DD233" s="76">
        <f t="shared" si="1942"/>
        <v>0</v>
      </c>
      <c r="DE233" s="88">
        <f t="shared" si="1944"/>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43"/>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45"/>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25"/>
        <v>1611300.0000000002</v>
      </c>
      <c r="CM234" s="76">
        <f t="shared" si="1926"/>
        <v>3507247.4399999995</v>
      </c>
      <c r="CN234" s="76">
        <f t="shared" si="1927"/>
        <v>2625826.8000000003</v>
      </c>
      <c r="CO234" s="76">
        <f t="shared" si="1928"/>
        <v>3303145.7523529408</v>
      </c>
      <c r="CP234" s="76">
        <f t="shared" si="1929"/>
        <v>1875165.0564705883</v>
      </c>
      <c r="CQ234" s="76">
        <f t="shared" si="1930"/>
        <v>3414986.6953124995</v>
      </c>
      <c r="CR234" s="76">
        <f t="shared" si="1931"/>
        <v>3993336.0442857146</v>
      </c>
      <c r="CS234" s="76">
        <f t="shared" si="1932"/>
        <v>3387009.4833333339</v>
      </c>
      <c r="CT234" s="76">
        <f t="shared" si="1933"/>
        <v>4086118.6985294125</v>
      </c>
      <c r="CU234" s="76">
        <f t="shared" si="1934"/>
        <v>3404076.4666666663</v>
      </c>
      <c r="CV234" s="76">
        <f t="shared" si="1935"/>
        <v>2276200.4850000008</v>
      </c>
      <c r="CW234" s="76">
        <f t="shared" si="1936"/>
        <v>4546882.0571428565</v>
      </c>
      <c r="CX234" s="76">
        <f t="shared" si="1937"/>
        <v>5474217.0494117662</v>
      </c>
      <c r="CY234" s="76">
        <f t="shared" si="1938"/>
        <v>4564222.1408333331</v>
      </c>
      <c r="CZ234" s="76">
        <f t="shared" si="1939"/>
        <v>3933804.0550000002</v>
      </c>
      <c r="DA234" s="76">
        <f t="shared" si="1940"/>
        <v>5036309.2261904767</v>
      </c>
      <c r="DB234" s="76">
        <f t="shared" si="1941"/>
        <v>3584536.1038961043</v>
      </c>
      <c r="DC234" s="76">
        <f t="shared" si="1942"/>
        <v>5918573.3523809509</v>
      </c>
      <c r="DD234" s="76">
        <f t="shared" si="1942"/>
        <v>0</v>
      </c>
      <c r="DE234" s="88">
        <f t="shared" si="1944"/>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43"/>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45"/>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25"/>
        <v>1651916.15</v>
      </c>
      <c r="CM235" s="76">
        <f t="shared" si="1926"/>
        <v>3708695.154285715</v>
      </c>
      <c r="CN235" s="76">
        <f t="shared" si="1927"/>
        <v>2616444.8099999996</v>
      </c>
      <c r="CO235" s="76">
        <f t="shared" si="1928"/>
        <v>2660022.0723529411</v>
      </c>
      <c r="CP235" s="76">
        <f t="shared" si="1929"/>
        <v>872559.72222222236</v>
      </c>
      <c r="CQ235" s="76">
        <f t="shared" si="1930"/>
        <v>3331719.2562499992</v>
      </c>
      <c r="CR235" s="76">
        <f t="shared" si="1931"/>
        <v>4186604.0366666676</v>
      </c>
      <c r="CS235" s="76">
        <f t="shared" si="1932"/>
        <v>3488616.8750000009</v>
      </c>
      <c r="CT235" s="76">
        <f t="shared" si="1933"/>
        <v>3990351.7399999988</v>
      </c>
      <c r="CU235" s="76">
        <f t="shared" si="1934"/>
        <v>2574314.0638888888</v>
      </c>
      <c r="CV235" s="76">
        <f t="shared" si="1935"/>
        <v>3367140.8875000011</v>
      </c>
      <c r="CW235" s="76">
        <f t="shared" si="1936"/>
        <v>4761804.4466666672</v>
      </c>
      <c r="CX235" s="76">
        <f t="shared" si="1937"/>
        <v>5584402.5129411751</v>
      </c>
      <c r="CY235" s="76">
        <f t="shared" si="1938"/>
        <v>4715619.4788888888</v>
      </c>
      <c r="CZ235" s="76">
        <f t="shared" si="1939"/>
        <v>3172231.7050000001</v>
      </c>
      <c r="DA235" s="76">
        <f t="shared" si="1940"/>
        <v>2657777.777777778</v>
      </c>
      <c r="DB235" s="76">
        <f t="shared" si="1941"/>
        <v>7721404.2514285715</v>
      </c>
      <c r="DC235" s="76">
        <f t="shared" si="1942"/>
        <v>6201760.2423809515</v>
      </c>
      <c r="DD235" s="76">
        <f t="shared" si="1942"/>
        <v>0</v>
      </c>
      <c r="DE235" s="88">
        <f t="shared" si="1944"/>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43"/>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45"/>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25"/>
        <v>1913166.6950000003</v>
      </c>
      <c r="CM236" s="76">
        <f t="shared" si="1926"/>
        <v>3078337.77</v>
      </c>
      <c r="CN236" s="76">
        <f t="shared" si="1927"/>
        <v>2093797.8239999998</v>
      </c>
      <c r="CO236" s="76">
        <f t="shared" si="1928"/>
        <v>1407168.9999999995</v>
      </c>
      <c r="CP236" s="76">
        <f t="shared" si="1929"/>
        <v>2130615.2022222225</v>
      </c>
      <c r="CQ236" s="76">
        <f t="shared" si="1930"/>
        <v>3372077.0840624995</v>
      </c>
      <c r="CR236" s="76">
        <f t="shared" si="1931"/>
        <v>4278846.3391666664</v>
      </c>
      <c r="CS236" s="76">
        <f t="shared" si="1932"/>
        <v>3368139.7750000008</v>
      </c>
      <c r="CT236" s="76">
        <f t="shared" si="1933"/>
        <v>3455150.0855555544</v>
      </c>
      <c r="CU236" s="76">
        <f t="shared" si="1934"/>
        <v>4120577.2822222221</v>
      </c>
      <c r="CV236" s="76">
        <f t="shared" si="1935"/>
        <v>3612571.8176470594</v>
      </c>
      <c r="CW236" s="76">
        <f t="shared" si="1936"/>
        <v>4808477.864285714</v>
      </c>
      <c r="CX236" s="76">
        <f t="shared" si="1937"/>
        <v>5227995.3064705869</v>
      </c>
      <c r="CY236" s="76">
        <f t="shared" si="1938"/>
        <v>3873183.978333333</v>
      </c>
      <c r="CZ236" s="76">
        <f t="shared" si="1939"/>
        <v>2156761.9047619044</v>
      </c>
      <c r="DA236" s="76">
        <f t="shared" si="1940"/>
        <v>7539004.2000000011</v>
      </c>
      <c r="DB236" s="76">
        <f t="shared" si="1941"/>
        <v>8400120.6519172937</v>
      </c>
      <c r="DC236" s="76">
        <f t="shared" si="1942"/>
        <v>5473763.7485714275</v>
      </c>
      <c r="DD236" s="76">
        <f t="shared" si="1942"/>
        <v>0</v>
      </c>
      <c r="DE236" s="88">
        <f t="shared" si="1944"/>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43"/>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45"/>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25"/>
        <v>1869292.7999999996</v>
      </c>
      <c r="CM237" s="76">
        <f t="shared" si="1926"/>
        <v>2521311.4285714286</v>
      </c>
      <c r="CN237" s="76">
        <f t="shared" si="1927"/>
        <v>1060691.0000000002</v>
      </c>
      <c r="CO237" s="76">
        <f t="shared" si="1928"/>
        <v>2934180.8109999988</v>
      </c>
      <c r="CP237" s="76">
        <f t="shared" si="1929"/>
        <v>2465834.9317647056</v>
      </c>
      <c r="CQ237" s="76">
        <f t="shared" si="1930"/>
        <v>3537407.591874999</v>
      </c>
      <c r="CR237" s="76">
        <f t="shared" si="1931"/>
        <v>3654046.5866666669</v>
      </c>
      <c r="CS237" s="76">
        <f t="shared" si="1932"/>
        <v>2838284.5652777781</v>
      </c>
      <c r="CT237" s="76">
        <f t="shared" si="1933"/>
        <v>2254021.0444444441</v>
      </c>
      <c r="CU237" s="76">
        <f t="shared" si="1934"/>
        <v>4130890.36</v>
      </c>
      <c r="CV237" s="76">
        <f t="shared" si="1935"/>
        <v>4055552.7941176482</v>
      </c>
      <c r="CW237" s="76">
        <f t="shared" si="1936"/>
        <v>5331807.6057142848</v>
      </c>
      <c r="CX237" s="76">
        <f t="shared" si="1937"/>
        <v>5349345.7155555552</v>
      </c>
      <c r="CY237" s="76">
        <f t="shared" si="1938"/>
        <v>2322472.9550000001</v>
      </c>
      <c r="CZ237" s="76">
        <f t="shared" si="1939"/>
        <v>4332037.9761904757</v>
      </c>
      <c r="DA237" s="76">
        <f t="shared" si="1940"/>
        <v>8011373.8857142851</v>
      </c>
      <c r="DB237" s="76">
        <f t="shared" si="1941"/>
        <v>8630951.546571428</v>
      </c>
      <c r="DC237" s="76">
        <f t="shared" si="1942"/>
        <v>6488763.697777777</v>
      </c>
      <c r="DD237" s="76">
        <f t="shared" si="1942"/>
        <v>0</v>
      </c>
      <c r="DE237" s="88">
        <f t="shared" si="1944"/>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43"/>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45"/>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25"/>
        <v>1492310.9333333331</v>
      </c>
      <c r="CM238" s="76">
        <f t="shared" si="1926"/>
        <v>1323031.8</v>
      </c>
      <c r="CN238" s="76">
        <f t="shared" si="1927"/>
        <v>2679167.833333334</v>
      </c>
      <c r="CO238" s="76">
        <f t="shared" si="1928"/>
        <v>3153436.1880000001</v>
      </c>
      <c r="CP238" s="76">
        <f t="shared" si="1929"/>
        <v>2669796.9699999997</v>
      </c>
      <c r="CQ238" s="76">
        <f t="shared" si="1930"/>
        <v>3213101.3799999994</v>
      </c>
      <c r="CR238" s="76">
        <f t="shared" si="1931"/>
        <v>3375178.1066666665</v>
      </c>
      <c r="CS238" s="76">
        <f t="shared" si="1932"/>
        <v>1759163.9000000001</v>
      </c>
      <c r="CT238" s="76">
        <f t="shared" si="1933"/>
        <v>3661361.8097222215</v>
      </c>
      <c r="CU238" s="76">
        <f t="shared" si="1934"/>
        <v>4260684.2488888884</v>
      </c>
      <c r="CV238" s="76">
        <f t="shared" si="1935"/>
        <v>5111732.3</v>
      </c>
      <c r="CW238" s="76">
        <f t="shared" si="1936"/>
        <v>4610283.2914285716</v>
      </c>
      <c r="CX238" s="76">
        <f t="shared" si="1937"/>
        <v>4761189.433888888</v>
      </c>
      <c r="CY238" s="76">
        <f t="shared" si="1938"/>
        <v>5235741.0285714287</v>
      </c>
      <c r="CZ238" s="76">
        <f t="shared" si="1939"/>
        <v>4286969.0821428569</v>
      </c>
      <c r="DA238" s="76">
        <f t="shared" si="1940"/>
        <v>7929116.3504761895</v>
      </c>
      <c r="DB238" s="76">
        <f t="shared" si="1941"/>
        <v>8192491.6184999999</v>
      </c>
      <c r="DC238" s="76">
        <f t="shared" si="1942"/>
        <v>5306326.666666666</v>
      </c>
      <c r="DD238" s="76">
        <f t="shared" si="1942"/>
        <v>0</v>
      </c>
      <c r="DE238" s="88">
        <f t="shared" si="1944"/>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43"/>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45"/>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25"/>
        <v>1204514.1333333331</v>
      </c>
      <c r="CM239" s="76">
        <f t="shared" si="1926"/>
        <v>3490656.8829999999</v>
      </c>
      <c r="CN239" s="76">
        <f t="shared" si="1927"/>
        <v>2748014.3366666674</v>
      </c>
      <c r="CO239" s="76">
        <f t="shared" si="1928"/>
        <v>3049647.4813333331</v>
      </c>
      <c r="CP239" s="76">
        <f t="shared" si="1929"/>
        <v>2801373.7538888892</v>
      </c>
      <c r="CQ239" s="76">
        <f t="shared" si="1930"/>
        <v>2734570.1106249993</v>
      </c>
      <c r="CR239" s="76">
        <f t="shared" si="1931"/>
        <v>1795291.361111111</v>
      </c>
      <c r="CS239" s="76">
        <f t="shared" si="1932"/>
        <v>3483850.5</v>
      </c>
      <c r="CT239" s="76">
        <f t="shared" si="1933"/>
        <v>3657481.3088888894</v>
      </c>
      <c r="CU239" s="76">
        <f t="shared" si="1934"/>
        <v>4934401.9316666666</v>
      </c>
      <c r="CV239" s="76">
        <f t="shared" si="1935"/>
        <v>4744873.9694999978</v>
      </c>
      <c r="CW239" s="76">
        <f t="shared" si="1936"/>
        <v>3902731.4438095237</v>
      </c>
      <c r="CX239" s="76">
        <f t="shared" si="1937"/>
        <v>2935593.4377777781</v>
      </c>
      <c r="CY239" s="76">
        <f t="shared" si="1938"/>
        <v>5122027.1263888888</v>
      </c>
      <c r="CZ239" s="76">
        <f t="shared" si="1939"/>
        <v>4152802.898333333</v>
      </c>
      <c r="DA239" s="76">
        <f t="shared" si="1940"/>
        <v>7474349.0825396813</v>
      </c>
      <c r="DB239" s="76">
        <f t="shared" si="1941"/>
        <v>7783854.9211428566</v>
      </c>
      <c r="DC239" s="76">
        <f t="shared" si="1942"/>
        <v>2977771.4285714277</v>
      </c>
      <c r="DD239" s="76">
        <f t="shared" si="1942"/>
        <v>0</v>
      </c>
      <c r="DE239" s="88">
        <f t="shared" si="1944"/>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43"/>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45"/>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25"/>
        <v>660325.33333333337</v>
      </c>
      <c r="CM240" s="76">
        <f t="shared" si="1926"/>
        <v>3348040.5933333328</v>
      </c>
      <c r="CN240" s="76">
        <f t="shared" si="1927"/>
        <v>2437559.7333333339</v>
      </c>
      <c r="CO240" s="76">
        <f t="shared" si="1928"/>
        <v>3239145.9853333333</v>
      </c>
      <c r="CP240" s="76">
        <f t="shared" si="1929"/>
        <v>2816153.0733333332</v>
      </c>
      <c r="CQ240" s="76">
        <f t="shared" si="1930"/>
        <v>1230223.4000000001</v>
      </c>
      <c r="CR240" s="76">
        <f t="shared" si="1931"/>
        <v>4389588.6527777771</v>
      </c>
      <c r="CS240" s="76">
        <f t="shared" si="1932"/>
        <v>3555215.2638888895</v>
      </c>
      <c r="CT240" s="76">
        <f t="shared" si="1933"/>
        <v>3470333.9083333337</v>
      </c>
      <c r="CU240" s="76">
        <f t="shared" si="1934"/>
        <v>4343360.7291666679</v>
      </c>
      <c r="CV240" s="76">
        <f t="shared" si="1935"/>
        <v>4023756.5999999982</v>
      </c>
      <c r="CW240" s="76">
        <f t="shared" si="1936"/>
        <v>2066978.555555556</v>
      </c>
      <c r="CX240" s="76">
        <f t="shared" si="1937"/>
        <v>5727196.2094444446</v>
      </c>
      <c r="CY240" s="76">
        <f t="shared" si="1938"/>
        <v>5887655.7086111112</v>
      </c>
      <c r="CZ240" s="76">
        <f t="shared" si="1939"/>
        <v>3976220.952380952</v>
      </c>
      <c r="DA240" s="76">
        <f t="shared" si="1940"/>
        <v>7308848.8071848731</v>
      </c>
      <c r="DB240" s="76">
        <f t="shared" si="1941"/>
        <v>6819071.9999999991</v>
      </c>
      <c r="DC240" s="76">
        <f t="shared" si="1942"/>
        <v>6551922.4858730147</v>
      </c>
      <c r="DD240" s="76">
        <f t="shared" si="1942"/>
        <v>0</v>
      </c>
      <c r="DE240" s="88">
        <f t="shared" si="1944"/>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43"/>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45"/>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25"/>
        <v>1607066.6666666667</v>
      </c>
      <c r="CM241" s="76">
        <f t="shared" si="1926"/>
        <v>3423785.6250000005</v>
      </c>
      <c r="CN241" s="76">
        <f t="shared" si="1927"/>
        <v>2787314.933333334</v>
      </c>
      <c r="CO241" s="76">
        <f t="shared" si="1928"/>
        <v>2602852.078666667</v>
      </c>
      <c r="CP241" s="76">
        <f t="shared" si="1929"/>
        <v>2328150.2016666667</v>
      </c>
      <c r="CQ241" s="76">
        <f t="shared" si="1930"/>
        <v>3342830.143333334</v>
      </c>
      <c r="CR241" s="76">
        <f t="shared" si="1931"/>
        <v>4484467.7849999992</v>
      </c>
      <c r="CS241" s="76">
        <f t="shared" si="1932"/>
        <v>3105090.1555555565</v>
      </c>
      <c r="CT241" s="76">
        <f t="shared" si="1933"/>
        <v>3825703.335</v>
      </c>
      <c r="CU241" s="76">
        <f t="shared" si="1934"/>
        <v>3438255.3333333344</v>
      </c>
      <c r="CV241" s="76">
        <f t="shared" si="1935"/>
        <v>2448729.5394736836</v>
      </c>
      <c r="CW241" s="76">
        <f t="shared" si="1936"/>
        <v>4318804.2666666675</v>
      </c>
      <c r="CX241" s="76">
        <f t="shared" si="1937"/>
        <v>5507018.6994444449</v>
      </c>
      <c r="CY241" s="76">
        <f t="shared" si="1938"/>
        <v>5596884.584999999</v>
      </c>
      <c r="CZ241" s="76">
        <f t="shared" si="1939"/>
        <v>3823888.8061111108</v>
      </c>
      <c r="DA241" s="76">
        <f t="shared" si="1940"/>
        <v>5433707.4075630251</v>
      </c>
      <c r="DB241" s="76">
        <f t="shared" si="1941"/>
        <v>4400896.8571428582</v>
      </c>
      <c r="DC241" s="76">
        <f t="shared" si="1942"/>
        <v>6616320.1825396828</v>
      </c>
      <c r="DD241" s="76">
        <f t="shared" si="1942"/>
        <v>0</v>
      </c>
      <c r="DE241" s="88">
        <f t="shared" si="1944"/>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43"/>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45"/>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25"/>
        <v>1551936.9955555557</v>
      </c>
      <c r="CM242" s="76">
        <f t="shared" si="1926"/>
        <v>3000515.6250000005</v>
      </c>
      <c r="CN242" s="76">
        <f t="shared" si="1927"/>
        <v>2582007</v>
      </c>
      <c r="CO242" s="76">
        <f t="shared" si="1928"/>
        <v>2447095.5253333338</v>
      </c>
      <c r="CP242" s="76">
        <f t="shared" si="1929"/>
        <v>880193.99111111113</v>
      </c>
      <c r="CQ242" s="76">
        <f t="shared" si="1930"/>
        <v>3661537.0373333329</v>
      </c>
      <c r="CR242" s="76">
        <f t="shared" si="1931"/>
        <v>4275322.4169444442</v>
      </c>
      <c r="CS242" s="76">
        <f t="shared" si="1932"/>
        <v>3280410.9622222218</v>
      </c>
      <c r="CT242" s="76">
        <f t="shared" si="1933"/>
        <v>3776743.2909374987</v>
      </c>
      <c r="CU242" s="76">
        <f t="shared" si="1934"/>
        <v>2326761.0177777773</v>
      </c>
      <c r="CV242" s="76">
        <f t="shared" si="1935"/>
        <v>4459254.3947368413</v>
      </c>
      <c r="CW242" s="76">
        <f t="shared" si="1936"/>
        <v>4923409.3191666678</v>
      </c>
      <c r="CX242" s="76">
        <f t="shared" si="1937"/>
        <v>5734745.4850000013</v>
      </c>
      <c r="CY242" s="76">
        <f t="shared" si="1938"/>
        <v>5536705.1749999998</v>
      </c>
      <c r="CZ242" s="76">
        <f t="shared" si="1939"/>
        <v>3021589.0966666667</v>
      </c>
      <c r="DA242" s="76">
        <f t="shared" si="1940"/>
        <v>3635053.3333333335</v>
      </c>
      <c r="DB242" s="76">
        <f t="shared" si="1941"/>
        <v>8112901.9555714298</v>
      </c>
      <c r="DC242" s="76">
        <f t="shared" si="1942"/>
        <v>6832883.0682539679</v>
      </c>
      <c r="DD242" s="76">
        <f t="shared" si="1942"/>
        <v>0</v>
      </c>
      <c r="DE242" s="88">
        <f t="shared" si="1944"/>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43"/>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45"/>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25"/>
        <v>1878064.1866666665</v>
      </c>
      <c r="CM243" s="76">
        <f t="shared" si="1926"/>
        <v>2235933.7031250005</v>
      </c>
      <c r="CN243" s="76">
        <f t="shared" si="1927"/>
        <v>2366154</v>
      </c>
      <c r="CO243" s="76">
        <f t="shared" si="1928"/>
        <v>1435479.5442857144</v>
      </c>
      <c r="CP243" s="76">
        <f t="shared" si="1929"/>
        <v>2620477.4399999999</v>
      </c>
      <c r="CQ243" s="76">
        <f t="shared" si="1930"/>
        <v>3705970.5478125</v>
      </c>
      <c r="CR243" s="76">
        <f t="shared" si="1931"/>
        <v>3866544.8169444436</v>
      </c>
      <c r="CS243" s="76">
        <f t="shared" si="1932"/>
        <v>2919189.5483333338</v>
      </c>
      <c r="CT243" s="76">
        <f t="shared" si="1933"/>
        <v>3172164.8034374989</v>
      </c>
      <c r="CU243" s="76">
        <f t="shared" si="1934"/>
        <v>3916364.8941666661</v>
      </c>
      <c r="CV243" s="76">
        <f t="shared" si="1935"/>
        <v>4221659.4789473685</v>
      </c>
      <c r="CW243" s="76">
        <f t="shared" si="1936"/>
        <v>5224057.5906250002</v>
      </c>
      <c r="CX243" s="76">
        <f t="shared" si="1937"/>
        <v>5153246.432500001</v>
      </c>
      <c r="CY243" s="76">
        <f t="shared" si="1938"/>
        <v>4452547.173611111</v>
      </c>
      <c r="CZ243" s="76">
        <f t="shared" si="1939"/>
        <v>2761742.222222222</v>
      </c>
      <c r="DA243" s="76">
        <f t="shared" si="1940"/>
        <v>6821268.2372222226</v>
      </c>
      <c r="DB243" s="76">
        <f t="shared" si="1941"/>
        <v>7673737.4955714298</v>
      </c>
      <c r="DC243" s="76">
        <f t="shared" si="1942"/>
        <v>6366857.4826190481</v>
      </c>
      <c r="DD243" s="76">
        <f t="shared" si="1942"/>
        <v>0</v>
      </c>
      <c r="DE243" s="88">
        <f t="shared" si="1944"/>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43"/>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45"/>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25"/>
        <v>1542066.2500000002</v>
      </c>
      <c r="CM244" s="76">
        <f t="shared" si="1926"/>
        <v>1511578.1250000002</v>
      </c>
      <c r="CN244" s="76">
        <f t="shared" si="1927"/>
        <v>1175194.2857142859</v>
      </c>
      <c r="CO244" s="76">
        <f t="shared" si="1928"/>
        <v>3010451.702142857</v>
      </c>
      <c r="CP244" s="76">
        <f t="shared" si="1929"/>
        <v>3153941.3722222229</v>
      </c>
      <c r="CQ244" s="76">
        <f t="shared" si="1930"/>
        <v>3286438.7031249995</v>
      </c>
      <c r="CR244" s="76">
        <f t="shared" si="1931"/>
        <v>3283740.2674999996</v>
      </c>
      <c r="CS244" s="76">
        <f t="shared" si="1932"/>
        <v>2064268.6750000005</v>
      </c>
      <c r="CT244" s="76">
        <f t="shared" si="1933"/>
        <v>1810535.7617647059</v>
      </c>
      <c r="CU244" s="76">
        <f t="shared" si="1934"/>
        <v>3931986.1600000011</v>
      </c>
      <c r="CV244" s="76">
        <f t="shared" si="1935"/>
        <v>4314994.5263157906</v>
      </c>
      <c r="CW244" s="76">
        <f t="shared" si="1936"/>
        <v>4904874.1300000008</v>
      </c>
      <c r="CX244" s="76">
        <f t="shared" si="1937"/>
        <v>4580115.4666666668</v>
      </c>
      <c r="CY244" s="76">
        <f t="shared" si="1938"/>
        <v>3612346.4293749998</v>
      </c>
      <c r="CZ244" s="76">
        <f t="shared" si="1939"/>
        <v>4161535.6222222219</v>
      </c>
      <c r="DA244" s="76">
        <f t="shared" si="1940"/>
        <v>7101467.4356722711</v>
      </c>
      <c r="DB244" s="76">
        <f t="shared" si="1941"/>
        <v>7879401.7670588251</v>
      </c>
      <c r="DC244" s="76">
        <f t="shared" si="1942"/>
        <v>3608818.4159243698</v>
      </c>
      <c r="DD244" s="76">
        <f t="shared" si="1942"/>
        <v>0</v>
      </c>
      <c r="DE244" s="88">
        <f t="shared" si="1944"/>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43"/>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45"/>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25"/>
        <v>1164176.4571428571</v>
      </c>
      <c r="CM245" s="76">
        <f t="shared" si="1926"/>
        <v>499781.25000000012</v>
      </c>
      <c r="CN245" s="76">
        <f t="shared" si="1927"/>
        <v>2941927.7142857146</v>
      </c>
      <c r="CO245" s="76">
        <f t="shared" si="1928"/>
        <v>3788191.2000000007</v>
      </c>
      <c r="CP245" s="76">
        <f t="shared" si="1929"/>
        <v>3122315.7486111117</v>
      </c>
      <c r="CQ245" s="76">
        <f t="shared" si="1930"/>
        <v>3100922.1815384608</v>
      </c>
      <c r="CR245" s="76">
        <f t="shared" si="1931"/>
        <v>2466508.2652777773</v>
      </c>
      <c r="CS245" s="76">
        <f t="shared" si="1932"/>
        <v>1075637.0000000002</v>
      </c>
      <c r="CT245" s="76">
        <f t="shared" si="1933"/>
        <v>3591672.9185294118</v>
      </c>
      <c r="CU245" s="76">
        <f t="shared" si="1934"/>
        <v>4179747.1222222219</v>
      </c>
      <c r="CV245" s="76">
        <f t="shared" si="1935"/>
        <v>4027722.4184210524</v>
      </c>
      <c r="CW245" s="76">
        <f t="shared" si="1936"/>
        <v>4132846.8581250007</v>
      </c>
      <c r="CX245" s="76">
        <f t="shared" si="1937"/>
        <v>3889651.04</v>
      </c>
      <c r="CY245" s="76">
        <f t="shared" si="1938"/>
        <v>6200683.4100000001</v>
      </c>
      <c r="CZ245" s="76">
        <f t="shared" si="1939"/>
        <v>4177364.8355555553</v>
      </c>
      <c r="DA245" s="76">
        <f t="shared" si="1940"/>
        <v>7558819.9500000011</v>
      </c>
      <c r="DB245" s="76">
        <f t="shared" si="1941"/>
        <v>8086556.3752941182</v>
      </c>
      <c r="DC245" s="76">
        <f t="shared" si="1942"/>
        <v>2526532.7521008402</v>
      </c>
      <c r="DD245" s="76">
        <f t="shared" si="1942"/>
        <v>0</v>
      </c>
      <c r="DE245" s="88">
        <f t="shared" si="1944"/>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43"/>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45"/>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25"/>
        <v>1345214.2857142857</v>
      </c>
      <c r="CM246" s="76">
        <f t="shared" si="1926"/>
        <v>926257.69230769249</v>
      </c>
      <c r="CN246" s="76">
        <f t="shared" si="1927"/>
        <v>3133055.9314285717</v>
      </c>
      <c r="CO246" s="76">
        <f t="shared" si="1928"/>
        <v>3961983.4285714291</v>
      </c>
      <c r="CP246" s="76">
        <f t="shared" si="1929"/>
        <v>3259702.6005555554</v>
      </c>
      <c r="CQ246" s="76">
        <f t="shared" si="1930"/>
        <v>1806695.1861538456</v>
      </c>
      <c r="CR246" s="76">
        <f t="shared" si="1931"/>
        <v>789711.4963888888</v>
      </c>
      <c r="CS246" s="76">
        <f t="shared" si="1932"/>
        <v>1690473.9341176471</v>
      </c>
      <c r="CT246" s="76">
        <f t="shared" si="1933"/>
        <v>3606165.0685714283</v>
      </c>
      <c r="CU246" s="76">
        <f t="shared" si="1934"/>
        <v>3451416.1755555551</v>
      </c>
      <c r="CV246" s="76">
        <f t="shared" si="1935"/>
        <v>2372242.5699999998</v>
      </c>
      <c r="CW246" s="76">
        <f t="shared" si="1936"/>
        <v>3091825.5625000005</v>
      </c>
      <c r="CX246" s="76">
        <f t="shared" si="1937"/>
        <v>1577284.6222222224</v>
      </c>
      <c r="CY246" s="76">
        <f t="shared" si="1938"/>
        <v>5996376.7343333336</v>
      </c>
      <c r="CZ246" s="76">
        <f t="shared" si="1939"/>
        <v>4183483.5147222215</v>
      </c>
      <c r="DA246" s="76">
        <f t="shared" si="1940"/>
        <v>7122919.7647058833</v>
      </c>
      <c r="DB246" s="76">
        <f t="shared" si="1941"/>
        <v>5800826.9117647056</v>
      </c>
      <c r="DC246" s="76">
        <f t="shared" si="1942"/>
        <v>1599655.4621848739</v>
      </c>
      <c r="DD246" s="76">
        <f t="shared" si="1942"/>
        <v>0</v>
      </c>
      <c r="DE246" s="88">
        <f t="shared" si="1944"/>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43"/>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45"/>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25"/>
        <v>452128.63571428572</v>
      </c>
      <c r="CM247" s="76">
        <f t="shared" si="1926"/>
        <v>1096403.8461538465</v>
      </c>
      <c r="CN247" s="76">
        <f t="shared" si="1927"/>
        <v>3031482.8571428573</v>
      </c>
      <c r="CO247" s="76">
        <f t="shared" si="1928"/>
        <v>3259960.2857142864</v>
      </c>
      <c r="CP247" s="76">
        <f t="shared" si="1929"/>
        <v>1873308.2794444447</v>
      </c>
      <c r="CQ247" s="76">
        <f t="shared" si="1930"/>
        <v>716281.78461538441</v>
      </c>
      <c r="CR247" s="76">
        <f t="shared" si="1931"/>
        <v>1501511.4917647056</v>
      </c>
      <c r="CS247" s="76">
        <f t="shared" si="1932"/>
        <v>2386755.2455882356</v>
      </c>
      <c r="CT247" s="76">
        <f t="shared" si="1933"/>
        <v>3555849.4827272724</v>
      </c>
      <c r="CU247" s="76">
        <f t="shared" si="1934"/>
        <v>2519568.4291666662</v>
      </c>
      <c r="CV247" s="76">
        <f t="shared" si="1935"/>
        <v>1825232.9878947367</v>
      </c>
      <c r="CW247" s="76">
        <f t="shared" si="1936"/>
        <v>994449.75000000012</v>
      </c>
      <c r="CX247" s="76">
        <f t="shared" si="1937"/>
        <v>3203721.8808333329</v>
      </c>
      <c r="CY247" s="76">
        <f t="shared" si="1938"/>
        <v>5610051.0070000002</v>
      </c>
      <c r="CZ247" s="76">
        <f t="shared" si="1939"/>
        <v>3867270.784</v>
      </c>
      <c r="DA247" s="76">
        <f t="shared" si="1940"/>
        <v>5396712.8127731103</v>
      </c>
      <c r="DB247" s="76">
        <f t="shared" si="1941"/>
        <v>3652504.4117647056</v>
      </c>
      <c r="DC247" s="76">
        <f t="shared" si="1942"/>
        <v>2050789.0651260505</v>
      </c>
      <c r="DD247" s="76">
        <f t="shared" si="1942"/>
        <v>0</v>
      </c>
      <c r="DE247" s="88">
        <f t="shared" si="1944"/>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43"/>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45"/>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25"/>
        <v>608104</v>
      </c>
      <c r="CM248" s="76">
        <f t="shared" si="1926"/>
        <v>1343884.2346153848</v>
      </c>
      <c r="CN248" s="76">
        <f t="shared" si="1927"/>
        <v>2501212.1142857145</v>
      </c>
      <c r="CO248" s="76">
        <f t="shared" si="1928"/>
        <v>2761703.3142857146</v>
      </c>
      <c r="CP248" s="76">
        <f t="shared" si="1929"/>
        <v>1279630.138888889</v>
      </c>
      <c r="CQ248" s="76">
        <f t="shared" si="1930"/>
        <v>1243590.1753846153</v>
      </c>
      <c r="CR248" s="76">
        <f t="shared" si="1931"/>
        <v>2350965.6564705879</v>
      </c>
      <c r="CS248" s="76">
        <f t="shared" si="1932"/>
        <v>2274067.88</v>
      </c>
      <c r="CT248" s="76">
        <f t="shared" si="1933"/>
        <v>3504675.0750000002</v>
      </c>
      <c r="CU248" s="76">
        <f t="shared" si="1934"/>
        <v>1827408.4149999998</v>
      </c>
      <c r="CV248" s="76">
        <f t="shared" si="1935"/>
        <v>869282.39473684202</v>
      </c>
      <c r="CW248" s="76">
        <f t="shared" si="1936"/>
        <v>2735758.5587500003</v>
      </c>
      <c r="CX248" s="76">
        <f t="shared" si="1937"/>
        <v>3114840.854166666</v>
      </c>
      <c r="CY248" s="76">
        <f t="shared" si="1938"/>
        <v>6044803.1546666669</v>
      </c>
      <c r="CZ248" s="76">
        <f t="shared" si="1939"/>
        <v>3762018.5749999993</v>
      </c>
      <c r="DA248" s="76">
        <f t="shared" si="1940"/>
        <v>3676251.0924369753</v>
      </c>
      <c r="DB248" s="76">
        <f t="shared" si="1941"/>
        <v>2330894.1176470588</v>
      </c>
      <c r="DC248" s="76">
        <f t="shared" si="1942"/>
        <v>2756710.4578991598</v>
      </c>
      <c r="DD248" s="76">
        <f t="shared" si="1942"/>
        <v>0</v>
      </c>
      <c r="DE248" s="88">
        <f t="shared" si="1944"/>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43"/>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45"/>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25"/>
        <v>860797.28</v>
      </c>
      <c r="CM249" s="76">
        <f t="shared" si="1926"/>
        <v>1274004.6690000002</v>
      </c>
      <c r="CN249" s="76">
        <f t="shared" si="1927"/>
        <v>2041435.7090909092</v>
      </c>
      <c r="CO249" s="76">
        <f t="shared" si="1928"/>
        <v>1590889.0285714287</v>
      </c>
      <c r="CP249" s="76">
        <f t="shared" si="1929"/>
        <v>420844.4444444445</v>
      </c>
      <c r="CQ249" s="76">
        <f t="shared" si="1930"/>
        <v>2206617.5492307693</v>
      </c>
      <c r="CR249" s="76">
        <f t="shared" si="1931"/>
        <v>2923962.0599999996</v>
      </c>
      <c r="CS249" s="76">
        <f t="shared" si="1932"/>
        <v>2197462.0325000002</v>
      </c>
      <c r="CT249" s="76">
        <f t="shared" si="1933"/>
        <v>3208432.9413636364</v>
      </c>
      <c r="CU249" s="76">
        <f t="shared" si="1934"/>
        <v>1025320.1152777777</v>
      </c>
      <c r="CV249" s="76">
        <f t="shared" si="1935"/>
        <v>1557950.756470588</v>
      </c>
      <c r="CW249" s="76">
        <f t="shared" si="1936"/>
        <v>3646272.4050000007</v>
      </c>
      <c r="CX249" s="76">
        <f t="shared" si="1937"/>
        <v>3556303.5480555552</v>
      </c>
      <c r="CY249" s="76">
        <f t="shared" si="1938"/>
        <v>4963987.4433333334</v>
      </c>
      <c r="CZ249" s="76">
        <f t="shared" si="1939"/>
        <v>2806906.3609999996</v>
      </c>
      <c r="DA249" s="76">
        <f t="shared" si="1940"/>
        <v>1797044.7058823532</v>
      </c>
      <c r="DB249" s="76">
        <f t="shared" si="1941"/>
        <v>3754355.2941176472</v>
      </c>
      <c r="DC249" s="76">
        <f t="shared" si="1942"/>
        <v>3636816.5732142855</v>
      </c>
      <c r="DD249" s="76">
        <f t="shared" si="1942"/>
        <v>0</v>
      </c>
      <c r="DE249" s="88">
        <f t="shared" si="1944"/>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43"/>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45"/>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25"/>
        <v>1050801.4080000001</v>
      </c>
      <c r="CM250" s="76">
        <f t="shared" si="1926"/>
        <v>843394.90733333351</v>
      </c>
      <c r="CN250" s="76">
        <f t="shared" si="1927"/>
        <v>1630391.9072727275</v>
      </c>
      <c r="CO250" s="76">
        <f t="shared" si="1928"/>
        <v>875887.71428571444</v>
      </c>
      <c r="CP250" s="76">
        <f t="shared" si="1929"/>
        <v>949600.27249999973</v>
      </c>
      <c r="CQ250" s="76">
        <f t="shared" si="1930"/>
        <v>1913160.2003846152</v>
      </c>
      <c r="CR250" s="76">
        <f t="shared" si="1931"/>
        <v>2452450.8565384615</v>
      </c>
      <c r="CS250" s="76">
        <f t="shared" si="1932"/>
        <v>1729087.3896428575</v>
      </c>
      <c r="CT250" s="76">
        <f t="shared" si="1933"/>
        <v>2631088.4595454545</v>
      </c>
      <c r="CU250" s="76">
        <f t="shared" si="1934"/>
        <v>1563637.3388888887</v>
      </c>
      <c r="CV250" s="76">
        <f t="shared" si="1935"/>
        <v>2229219.165588235</v>
      </c>
      <c r="CW250" s="76">
        <f t="shared" si="1936"/>
        <v>3539554.0193750011</v>
      </c>
      <c r="CX250" s="76">
        <f t="shared" si="1937"/>
        <v>3491141.9472222216</v>
      </c>
      <c r="CY250" s="76">
        <f t="shared" si="1938"/>
        <v>3959197.8553333334</v>
      </c>
      <c r="CZ250" s="76">
        <f t="shared" si="1939"/>
        <v>1767779.9999999998</v>
      </c>
      <c r="DA250" s="76">
        <f t="shared" si="1940"/>
        <v>3679418.9075630251</v>
      </c>
      <c r="DB250" s="76">
        <f t="shared" si="1941"/>
        <v>4646355.4135294119</v>
      </c>
      <c r="DC250" s="76">
        <f t="shared" si="1942"/>
        <v>3293555.2399553563</v>
      </c>
      <c r="DD250" s="76">
        <f t="shared" si="1942"/>
        <v>0</v>
      </c>
      <c r="DE250" s="88">
        <f t="shared" si="1944"/>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43"/>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45"/>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25"/>
        <v>871631.25000000012</v>
      </c>
      <c r="CM251" s="76">
        <f t="shared" si="1926"/>
        <v>759873.15733333351</v>
      </c>
      <c r="CN251" s="76">
        <f t="shared" si="1927"/>
        <v>311948.64545454551</v>
      </c>
      <c r="CO251" s="76">
        <f t="shared" si="1928"/>
        <v>1283932.0719999999</v>
      </c>
      <c r="CP251" s="76">
        <f t="shared" si="1929"/>
        <v>1457409.1374999995</v>
      </c>
      <c r="CQ251" s="76">
        <f t="shared" si="1930"/>
        <v>1837231.4846153846</v>
      </c>
      <c r="CR251" s="76">
        <f t="shared" si="1931"/>
        <v>2278915.9499999997</v>
      </c>
      <c r="CS251" s="76">
        <f t="shared" si="1932"/>
        <v>1510994.5071428574</v>
      </c>
      <c r="CT251" s="76">
        <f t="shared" si="1933"/>
        <v>1781644.5454545454</v>
      </c>
      <c r="CU251" s="76">
        <f t="shared" si="1934"/>
        <v>2159652.0611111107</v>
      </c>
      <c r="CV251" s="76">
        <f t="shared" si="1935"/>
        <v>1731992.2117647056</v>
      </c>
      <c r="CW251" s="76">
        <f t="shared" si="1936"/>
        <v>3722850.9500000007</v>
      </c>
      <c r="CX251" s="76">
        <f t="shared" si="1937"/>
        <v>3077700.3172222218</v>
      </c>
      <c r="CY251" s="76">
        <f t="shared" si="1938"/>
        <v>1308554.2126666666</v>
      </c>
      <c r="CZ251" s="76">
        <f t="shared" si="1939"/>
        <v>1718863.486666667</v>
      </c>
      <c r="DA251" s="76">
        <f t="shared" si="1940"/>
        <v>2811137.3735294114</v>
      </c>
      <c r="DB251" s="76">
        <f t="shared" si="1941"/>
        <v>4549071.8594117649</v>
      </c>
      <c r="DC251" s="76">
        <f t="shared" si="1942"/>
        <v>3044303.9764705882</v>
      </c>
      <c r="DD251" s="76">
        <f t="shared" si="1942"/>
        <v>0</v>
      </c>
      <c r="DE251" s="88">
        <f t="shared" si="1944"/>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43"/>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45"/>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25"/>
        <v>498560</v>
      </c>
      <c r="CM252" s="76">
        <f t="shared" si="1926"/>
        <v>177560</v>
      </c>
      <c r="CN252" s="76">
        <f t="shared" si="1927"/>
        <v>685154.45</v>
      </c>
      <c r="CO252" s="76">
        <f t="shared" si="1928"/>
        <v>1322664.7159999998</v>
      </c>
      <c r="CP252" s="76">
        <f t="shared" si="1929"/>
        <v>1494311.0283333333</v>
      </c>
      <c r="CQ252" s="76">
        <f t="shared" si="1930"/>
        <v>1596939.3474999999</v>
      </c>
      <c r="CR252" s="76">
        <f t="shared" si="1931"/>
        <v>2037632.0999999996</v>
      </c>
      <c r="CS252" s="76">
        <f t="shared" si="1932"/>
        <v>675706.10000000009</v>
      </c>
      <c r="CT252" s="76">
        <f t="shared" si="1933"/>
        <v>1762235.6611764706</v>
      </c>
      <c r="CU252" s="76">
        <f t="shared" si="1934"/>
        <v>2003771.4333333331</v>
      </c>
      <c r="CV252" s="76">
        <f t="shared" si="1935"/>
        <v>2312199.5191176464</v>
      </c>
      <c r="CW252" s="76">
        <f t="shared" si="1936"/>
        <v>4115167.6812500004</v>
      </c>
      <c r="CX252" s="76">
        <f t="shared" si="1937"/>
        <v>2729016.2355555552</v>
      </c>
      <c r="CY252" s="76">
        <f t="shared" si="1938"/>
        <v>3021106.2033613441</v>
      </c>
      <c r="CZ252" s="76">
        <f t="shared" si="1939"/>
        <v>2630518.1233333335</v>
      </c>
      <c r="DA252" s="76">
        <f t="shared" si="1940"/>
        <v>4994773.478571428</v>
      </c>
      <c r="DB252" s="76">
        <f t="shared" si="1941"/>
        <v>5307771.5023529418</v>
      </c>
      <c r="DC252" s="76">
        <f t="shared" si="1942"/>
        <v>2309040.9663865543</v>
      </c>
      <c r="DD252" s="76">
        <f t="shared" si="1942"/>
        <v>0</v>
      </c>
      <c r="DE252" s="88">
        <f t="shared" si="1944"/>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43"/>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45"/>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25"/>
        <v>479342.33600000001</v>
      </c>
      <c r="CM253" s="76">
        <f t="shared" si="1926"/>
        <v>948424.79812499997</v>
      </c>
      <c r="CN253" s="76">
        <f t="shared" si="1927"/>
        <v>1263980.30125</v>
      </c>
      <c r="CO253" s="76">
        <f t="shared" si="1928"/>
        <v>1284860.85375</v>
      </c>
      <c r="CP253" s="76">
        <f t="shared" si="1929"/>
        <v>1318789.9173333335</v>
      </c>
      <c r="CQ253" s="76">
        <f t="shared" si="1930"/>
        <v>1217576.1308333331</v>
      </c>
      <c r="CR253" s="76">
        <f t="shared" si="1931"/>
        <v>600052.99</v>
      </c>
      <c r="CS253" s="76">
        <f t="shared" si="1932"/>
        <v>1787339.6450000003</v>
      </c>
      <c r="CT253" s="76">
        <f t="shared" si="1933"/>
        <v>2257859.1935294117</v>
      </c>
      <c r="CU253" s="76">
        <f t="shared" si="1934"/>
        <v>2014937.6805555555</v>
      </c>
      <c r="CV253" s="76">
        <f t="shared" si="1935"/>
        <v>1891840.6191176469</v>
      </c>
      <c r="CW253" s="76">
        <f t="shared" si="1936"/>
        <v>2935434.6953125005</v>
      </c>
      <c r="CX253" s="76">
        <f t="shared" si="1937"/>
        <v>1337034.864705883</v>
      </c>
      <c r="CY253" s="76">
        <f t="shared" si="1938"/>
        <v>3222760.9552521002</v>
      </c>
      <c r="CZ253" s="76">
        <f t="shared" si="1939"/>
        <v>2736469.2650000001</v>
      </c>
      <c r="DA253" s="76">
        <f t="shared" si="1940"/>
        <v>4773680.525042017</v>
      </c>
      <c r="DB253" s="76">
        <f t="shared" si="1941"/>
        <v>4078528.6408928577</v>
      </c>
      <c r="DC253" s="76">
        <f t="shared" si="1942"/>
        <v>820504.20168067212</v>
      </c>
      <c r="DD253" s="76">
        <f t="shared" si="1942"/>
        <v>0</v>
      </c>
      <c r="DE253" s="88">
        <f t="shared" si="1944"/>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43"/>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45"/>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25"/>
        <v>149531.80000000002</v>
      </c>
      <c r="CM254" s="76">
        <f t="shared" si="1926"/>
        <v>1078066.39625</v>
      </c>
      <c r="CN254" s="76">
        <f t="shared" si="1927"/>
        <v>1202445.175</v>
      </c>
      <c r="CO254" s="76">
        <f t="shared" si="1928"/>
        <v>1530424.4900000002</v>
      </c>
      <c r="CP254" s="76">
        <f t="shared" si="1929"/>
        <v>1042144.0265384618</v>
      </c>
      <c r="CQ254" s="76">
        <f t="shared" si="1930"/>
        <v>392238.83333333343</v>
      </c>
      <c r="CR254" s="76">
        <f t="shared" si="1931"/>
        <v>2067132.003</v>
      </c>
      <c r="CS254" s="76">
        <f t="shared" si="1932"/>
        <v>1797000.2400000002</v>
      </c>
      <c r="CT254" s="76">
        <f t="shared" si="1933"/>
        <v>2580757.8491176474</v>
      </c>
      <c r="CU254" s="76">
        <f t="shared" si="1934"/>
        <v>1997868.3263888888</v>
      </c>
      <c r="CV254" s="76">
        <f t="shared" si="1935"/>
        <v>1397761.1470588236</v>
      </c>
      <c r="CW254" s="76">
        <f t="shared" si="1936"/>
        <v>1705653.1250000002</v>
      </c>
      <c r="CX254" s="76">
        <f t="shared" si="1937"/>
        <v>2889909.1852941187</v>
      </c>
      <c r="CY254" s="76">
        <f t="shared" si="1938"/>
        <v>3058120.4369747899</v>
      </c>
      <c r="CZ254" s="76">
        <f t="shared" si="1939"/>
        <v>2283593.162</v>
      </c>
      <c r="DA254" s="76">
        <f t="shared" si="1940"/>
        <v>4268085.0300840344</v>
      </c>
      <c r="DB254" s="76">
        <f t="shared" si="1941"/>
        <v>3424530.0892857146</v>
      </c>
      <c r="DC254" s="76">
        <f t="shared" si="1942"/>
        <v>3046260.71907563</v>
      </c>
      <c r="DD254" s="76">
        <f t="shared" si="1942"/>
        <v>0</v>
      </c>
      <c r="DE254" s="88">
        <f t="shared" si="1944"/>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43"/>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45"/>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25"/>
        <v>365308.32500000001</v>
      </c>
      <c r="CM255" s="76">
        <f t="shared" si="1926"/>
        <v>858872.52</v>
      </c>
      <c r="CN255" s="76">
        <f t="shared" si="1927"/>
        <v>1168054.8275000001</v>
      </c>
      <c r="CO255" s="76">
        <f t="shared" si="1928"/>
        <v>1433199.2850000001</v>
      </c>
      <c r="CP255" s="76">
        <f t="shared" si="1929"/>
        <v>871444.29615384643</v>
      </c>
      <c r="CQ255" s="76">
        <f t="shared" si="1930"/>
        <v>1439876.2133333336</v>
      </c>
      <c r="CR255" s="76">
        <f t="shared" si="1931"/>
        <v>1832178.1360000002</v>
      </c>
      <c r="CS255" s="76">
        <f t="shared" si="1932"/>
        <v>1735593.0375000001</v>
      </c>
      <c r="CT255" s="76">
        <f t="shared" si="1933"/>
        <v>2246222.3308823528</v>
      </c>
      <c r="CU255" s="76">
        <f t="shared" si="1934"/>
        <v>2131460.7916666665</v>
      </c>
      <c r="CV255" s="76">
        <f t="shared" si="1935"/>
        <v>968903.1083333334</v>
      </c>
      <c r="CW255" s="76">
        <f t="shared" si="1936"/>
        <v>3013764.1393750007</v>
      </c>
      <c r="CX255" s="76">
        <f t="shared" si="1937"/>
        <v>2662141.7471052636</v>
      </c>
      <c r="CY255" s="76">
        <f t="shared" si="1938"/>
        <v>2762987.5050840331</v>
      </c>
      <c r="CZ255" s="76">
        <f t="shared" si="1939"/>
        <v>2334760.6853333334</v>
      </c>
      <c r="DA255" s="76">
        <f t="shared" si="1940"/>
        <v>3345519.0655462188</v>
      </c>
      <c r="DB255" s="76">
        <f t="shared" si="1941"/>
        <v>1128521.4285714286</v>
      </c>
      <c r="DC255" s="76">
        <f t="shared" si="1942"/>
        <v>3238825.0166386547</v>
      </c>
      <c r="DD255" s="76">
        <f t="shared" si="1942"/>
        <v>0</v>
      </c>
      <c r="DE255" s="88">
        <f t="shared" si="1944"/>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43"/>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45"/>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25"/>
        <v>370351.80000000005</v>
      </c>
      <c r="CM256" s="76">
        <f t="shared" si="1926"/>
        <v>584919.97083333333</v>
      </c>
      <c r="CN256" s="76">
        <f t="shared" si="1927"/>
        <v>888529.71428571444</v>
      </c>
      <c r="CO256" s="76">
        <f t="shared" si="1928"/>
        <v>1271067.9700000002</v>
      </c>
      <c r="CP256" s="76">
        <f t="shared" si="1929"/>
        <v>362095.44636363635</v>
      </c>
      <c r="CQ256" s="76">
        <f t="shared" si="1930"/>
        <v>1372500.2188888888</v>
      </c>
      <c r="CR256" s="76">
        <f t="shared" si="1931"/>
        <v>1777038.9600000002</v>
      </c>
      <c r="CS256" s="76">
        <f t="shared" si="1932"/>
        <v>1534102.6015000001</v>
      </c>
      <c r="CT256" s="76">
        <f t="shared" si="1933"/>
        <v>2014408.7052941178</v>
      </c>
      <c r="CU256" s="76">
        <f t="shared" si="1934"/>
        <v>938355.55333333334</v>
      </c>
      <c r="CV256" s="76">
        <f t="shared" si="1935"/>
        <v>2182221.1033333335</v>
      </c>
      <c r="CW256" s="76">
        <f t="shared" si="1936"/>
        <v>3083308.240384616</v>
      </c>
      <c r="CX256" s="76">
        <f t="shared" si="1937"/>
        <v>2936748.7531578955</v>
      </c>
      <c r="CY256" s="76">
        <f t="shared" si="1938"/>
        <v>2956670.3079831931</v>
      </c>
      <c r="CZ256" s="76">
        <f t="shared" si="1939"/>
        <v>1796368.8293333335</v>
      </c>
      <c r="DA256" s="76">
        <f t="shared" si="1940"/>
        <v>1266028.5714285711</v>
      </c>
      <c r="DB256" s="76">
        <f t="shared" si="1941"/>
        <v>4497411.7133928575</v>
      </c>
      <c r="DC256" s="76">
        <f t="shared" si="1942"/>
        <v>3155453.7398319324</v>
      </c>
      <c r="DD256" s="76">
        <f t="shared" si="1942"/>
        <v>0</v>
      </c>
      <c r="DE256" s="88">
        <f t="shared" si="1944"/>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43"/>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45"/>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25"/>
        <v>609000</v>
      </c>
      <c r="CM257" s="76">
        <f t="shared" si="1926"/>
        <v>592642.59750000003</v>
      </c>
      <c r="CN257" s="76">
        <f t="shared" si="1927"/>
        <v>660471.42857142864</v>
      </c>
      <c r="CO257" s="76">
        <f t="shared" si="1928"/>
        <v>273535.5733333333</v>
      </c>
      <c r="CP257" s="76">
        <f t="shared" si="1929"/>
        <v>882056.01909090905</v>
      </c>
      <c r="CQ257" s="76">
        <f t="shared" si="1930"/>
        <v>1324293.9222222224</v>
      </c>
      <c r="CR257" s="76">
        <f t="shared" si="1931"/>
        <v>2009153.8880000003</v>
      </c>
      <c r="CS257" s="76">
        <f t="shared" si="1932"/>
        <v>1308398.1285000001</v>
      </c>
      <c r="CT257" s="76">
        <f t="shared" si="1933"/>
        <v>1662953.5094117648</v>
      </c>
      <c r="CU257" s="76">
        <f t="shared" si="1934"/>
        <v>2123182.4986666669</v>
      </c>
      <c r="CV257" s="76">
        <f t="shared" si="1935"/>
        <v>1969287.2533333334</v>
      </c>
      <c r="CW257" s="76">
        <f t="shared" si="1936"/>
        <v>3356131.759615385</v>
      </c>
      <c r="CX257" s="76">
        <f t="shared" si="1937"/>
        <v>2848103.0694117649</v>
      </c>
      <c r="CY257" s="76">
        <f t="shared" si="1938"/>
        <v>2404386.7336134454</v>
      </c>
      <c r="CZ257" s="76">
        <f t="shared" si="1939"/>
        <v>1128978.857142857</v>
      </c>
      <c r="DA257" s="76">
        <f t="shared" si="1940"/>
        <v>3894995.8214285709</v>
      </c>
      <c r="DB257" s="76">
        <f t="shared" si="1941"/>
        <v>4373717.3517142851</v>
      </c>
      <c r="DC257" s="76">
        <f t="shared" si="1942"/>
        <v>2895770.7313025203</v>
      </c>
      <c r="DD257" s="76">
        <f t="shared" si="1942"/>
        <v>0</v>
      </c>
      <c r="DE257" s="88">
        <f t="shared" si="1944"/>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43"/>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45"/>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25"/>
        <v>606204.20000000007</v>
      </c>
      <c r="CM258" s="76">
        <f t="shared" si="1926"/>
        <v>450981.00874999998</v>
      </c>
      <c r="CN258" s="76">
        <f t="shared" si="1927"/>
        <v>224041.44</v>
      </c>
      <c r="CO258" s="76">
        <f t="shared" si="1928"/>
        <v>882842.07666666654</v>
      </c>
      <c r="CP258" s="76">
        <f t="shared" si="1929"/>
        <v>955117.28181818209</v>
      </c>
      <c r="CQ258" s="76">
        <f t="shared" si="1930"/>
        <v>1281827.9911111114</v>
      </c>
      <c r="CR258" s="76">
        <f t="shared" si="1931"/>
        <v>1464327.0020000001</v>
      </c>
      <c r="CS258" s="76">
        <f t="shared" si="1932"/>
        <v>1013917.9140000001</v>
      </c>
      <c r="CT258" s="76">
        <f t="shared" si="1933"/>
        <v>725088.20000000019</v>
      </c>
      <c r="CU258" s="76">
        <f t="shared" si="1934"/>
        <v>1700097.5384615385</v>
      </c>
      <c r="CV258" s="76">
        <f t="shared" si="1935"/>
        <v>1809141.3843749999</v>
      </c>
      <c r="CW258" s="76">
        <f t="shared" si="1936"/>
        <v>2259209.5950000002</v>
      </c>
      <c r="CX258" s="76">
        <f t="shared" si="1937"/>
        <v>2593997.905882353</v>
      </c>
      <c r="CY258" s="76">
        <f t="shared" si="1938"/>
        <v>1450979.2692857143</v>
      </c>
      <c r="CZ258" s="76">
        <f t="shared" si="1939"/>
        <v>2316088.0269523803</v>
      </c>
      <c r="DA258" s="76">
        <f t="shared" si="1940"/>
        <v>3242283.9186554612</v>
      </c>
      <c r="DB258" s="76">
        <f t="shared" si="1941"/>
        <v>5180313.4010204077</v>
      </c>
      <c r="DC258" s="76">
        <f t="shared" si="1942"/>
        <v>2548353.8921848736</v>
      </c>
      <c r="DD258" s="76">
        <f t="shared" si="1942"/>
        <v>0</v>
      </c>
      <c r="DE258" s="88">
        <f t="shared" si="1944"/>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43"/>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45"/>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46">B259*AT259</f>
        <v>519750.00000000006</v>
      </c>
      <c r="CM259" s="76">
        <f t="shared" ref="CM259:CM322" si="1947">C259*AU259</f>
        <v>47451.250000000007</v>
      </c>
      <c r="CN259" s="76">
        <f t="shared" ref="CN259:CN322" si="1948">D259*AV259</f>
        <v>732204.31200000003</v>
      </c>
      <c r="CO259" s="76">
        <f t="shared" ref="CO259:CO322" si="1949">E259*AW259</f>
        <v>829960.81333333312</v>
      </c>
      <c r="CP259" s="76">
        <f t="shared" ref="CP259:CP322" si="1950">F259*AX259</f>
        <v>939510.306818182</v>
      </c>
      <c r="CQ259" s="76">
        <f t="shared" ref="CQ259:CQ322" si="1951">G259*AY259</f>
        <v>975679.19222222222</v>
      </c>
      <c r="CR259" s="76">
        <f t="shared" ref="CR259:CR322" si="1952">H259*AZ259</f>
        <v>873677.72400000016</v>
      </c>
      <c r="CS259" s="76">
        <f t="shared" ref="CS259:CS322" si="1953">I259*BA259</f>
        <v>496527.2857142858</v>
      </c>
      <c r="CT259" s="76">
        <f t="shared" ref="CT259:CT322" si="1954">J259*BB259</f>
        <v>2283194.0000000005</v>
      </c>
      <c r="CU259" s="76">
        <f t="shared" ref="CU259:CU322" si="1955">K259*BC259</f>
        <v>1666817.9092307696</v>
      </c>
      <c r="CV259" s="76">
        <f t="shared" ref="CV259:CV322" si="1956">L259*BD259</f>
        <v>1881436.9499999997</v>
      </c>
      <c r="CW259" s="76">
        <f t="shared" ref="CW259:CW322" si="1957">M259*BE259</f>
        <v>2618928.3238461539</v>
      </c>
      <c r="CX259" s="76">
        <f t="shared" ref="CX259:CX322" si="1958">N259*BF259</f>
        <v>2016645.465882353</v>
      </c>
      <c r="CY259" s="76">
        <f t="shared" ref="CY259:CY322" si="1959">O259*BG259</f>
        <v>3162152.5178571427</v>
      </c>
      <c r="CZ259" s="76">
        <f t="shared" ref="CZ259:CZ322" si="1960">P259*BH259</f>
        <v>2193106.6928571425</v>
      </c>
      <c r="DA259" s="76">
        <f t="shared" ref="DA259:DA322" si="1961">Q259*BI259</f>
        <v>3883024.2315966375</v>
      </c>
      <c r="DB259" s="76">
        <f t="shared" ref="DB259:DB322" si="1962">R259*BJ259</f>
        <v>4477109.6428571427</v>
      </c>
      <c r="DC259" s="76">
        <f t="shared" ref="DC259:DD322" si="1963">S259*BK259</f>
        <v>1801685.5042016804</v>
      </c>
      <c r="DD259" s="76">
        <f t="shared" si="1963"/>
        <v>0</v>
      </c>
      <c r="DE259" s="88">
        <f t="shared" si="1944"/>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64">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45"/>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46"/>
        <v>337118.07500000001</v>
      </c>
      <c r="CM260" s="76">
        <f t="shared" si="1947"/>
        <v>800967.83812500013</v>
      </c>
      <c r="CN260" s="76">
        <f t="shared" si="1948"/>
        <v>952456.17600000009</v>
      </c>
      <c r="CO260" s="76">
        <f t="shared" si="1949"/>
        <v>774056.2799999998</v>
      </c>
      <c r="CP260" s="76">
        <f t="shared" si="1950"/>
        <v>788073.86454545474</v>
      </c>
      <c r="CQ260" s="76">
        <f t="shared" si="1951"/>
        <v>779381.54666666663</v>
      </c>
      <c r="CR260" s="76">
        <f t="shared" si="1952"/>
        <v>178560.00000000003</v>
      </c>
      <c r="CS260" s="76">
        <f t="shared" si="1953"/>
        <v>1601636.5428571431</v>
      </c>
      <c r="CT260" s="76">
        <f t="shared" si="1954"/>
        <v>2079485.6939999999</v>
      </c>
      <c r="CU260" s="76">
        <f t="shared" si="1955"/>
        <v>1579174.7738461541</v>
      </c>
      <c r="CV260" s="76">
        <f t="shared" si="1956"/>
        <v>1514927.6300000001</v>
      </c>
      <c r="CW260" s="76">
        <f t="shared" si="1957"/>
        <v>1893318.625</v>
      </c>
      <c r="CX260" s="76">
        <f t="shared" si="1958"/>
        <v>964570.30250000022</v>
      </c>
      <c r="CY260" s="76">
        <f t="shared" si="1959"/>
        <v>2192956.193846154</v>
      </c>
      <c r="CZ260" s="76">
        <f t="shared" si="1960"/>
        <v>2028167.5354285713</v>
      </c>
      <c r="DA260" s="76">
        <f t="shared" si="1961"/>
        <v>3425832.5299999993</v>
      </c>
      <c r="DB260" s="76">
        <f t="shared" si="1962"/>
        <v>3892186.8079591836</v>
      </c>
      <c r="DC260" s="76">
        <f t="shared" si="1963"/>
        <v>863812.49999999988</v>
      </c>
      <c r="DD260" s="76">
        <f t="shared" si="1963"/>
        <v>0</v>
      </c>
      <c r="DE260" s="88">
        <f t="shared" ref="DE260:DE323" si="1965">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64"/>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66">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46"/>
        <v>104066.66666666664</v>
      </c>
      <c r="CM261" s="76">
        <f t="shared" si="1947"/>
        <v>685528.57142857148</v>
      </c>
      <c r="CN261" s="76">
        <f t="shared" si="1948"/>
        <v>749626.91199999989</v>
      </c>
      <c r="CO261" s="76">
        <f t="shared" si="1949"/>
        <v>775677.74333333317</v>
      </c>
      <c r="CP261" s="76">
        <f t="shared" si="1950"/>
        <v>830347.32045454555</v>
      </c>
      <c r="CQ261" s="76">
        <f t="shared" si="1951"/>
        <v>226992.85714285713</v>
      </c>
      <c r="CR261" s="76">
        <f t="shared" si="1952"/>
        <v>1051723.2960000001</v>
      </c>
      <c r="CS261" s="76">
        <f t="shared" si="1953"/>
        <v>1557580.0428571431</v>
      </c>
      <c r="CT261" s="76">
        <f t="shared" si="1954"/>
        <v>2128201.02</v>
      </c>
      <c r="CU261" s="76">
        <f t="shared" si="1955"/>
        <v>1423301.830909091</v>
      </c>
      <c r="CV261" s="76">
        <f t="shared" si="1956"/>
        <v>1036632.6300000001</v>
      </c>
      <c r="CW261" s="76">
        <f t="shared" si="1957"/>
        <v>625966.92307692289</v>
      </c>
      <c r="CX261" s="76">
        <f t="shared" si="1958"/>
        <v>2088388.2293750006</v>
      </c>
      <c r="CY261" s="76">
        <f t="shared" si="1959"/>
        <v>2158993.0830769232</v>
      </c>
      <c r="CZ261" s="76">
        <f t="shared" si="1960"/>
        <v>1817632.4767346941</v>
      </c>
      <c r="DA261" s="76">
        <f t="shared" si="1961"/>
        <v>2681820.2699999996</v>
      </c>
      <c r="DB261" s="76">
        <f t="shared" si="1962"/>
        <v>3505707.6020408161</v>
      </c>
      <c r="DC261" s="76">
        <f t="shared" si="1963"/>
        <v>2264086.9093303569</v>
      </c>
      <c r="DD261" s="76">
        <f t="shared" si="1963"/>
        <v>0</v>
      </c>
      <c r="DE261" s="88">
        <f t="shared" si="1965"/>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64"/>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66"/>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46"/>
        <v>358522.48916666658</v>
      </c>
      <c r="CM262" s="76">
        <f t="shared" si="1947"/>
        <v>733697.77142857155</v>
      </c>
      <c r="CN262" s="76">
        <f t="shared" si="1948"/>
        <v>729271.05599999998</v>
      </c>
      <c r="CO262" s="76">
        <f t="shared" si="1949"/>
        <v>769192.75333333318</v>
      </c>
      <c r="CP262" s="76">
        <f t="shared" si="1950"/>
        <v>998433.57636363641</v>
      </c>
      <c r="CQ262" s="76">
        <f t="shared" si="1951"/>
        <v>978848.38142857142</v>
      </c>
      <c r="CR262" s="76">
        <f t="shared" si="1952"/>
        <v>1420243.5200000005</v>
      </c>
      <c r="CS262" s="76">
        <f t="shared" si="1953"/>
        <v>1496508.0974999999</v>
      </c>
      <c r="CT262" s="76">
        <f t="shared" si="1954"/>
        <v>2142495.9920000001</v>
      </c>
      <c r="CU262" s="76">
        <f t="shared" si="1955"/>
        <v>1130228.9763636363</v>
      </c>
      <c r="CV262" s="76">
        <f t="shared" si="1956"/>
        <v>502778.18181818177</v>
      </c>
      <c r="CW262" s="76">
        <f t="shared" si="1957"/>
        <v>2186961.3519230764</v>
      </c>
      <c r="CX262" s="76">
        <f t="shared" si="1958"/>
        <v>2398692.8918750002</v>
      </c>
      <c r="CY262" s="76">
        <f t="shared" si="1959"/>
        <v>2389845.36</v>
      </c>
      <c r="CZ262" s="76">
        <f t="shared" si="1960"/>
        <v>2169291.506285714</v>
      </c>
      <c r="DA262" s="76">
        <f t="shared" si="1961"/>
        <v>2307972.4999999995</v>
      </c>
      <c r="DB262" s="76">
        <f t="shared" si="1962"/>
        <v>1442400.0000000002</v>
      </c>
      <c r="DC262" s="76">
        <f t="shared" si="1963"/>
        <v>2661351.2664285712</v>
      </c>
      <c r="DD262" s="76">
        <f t="shared" si="1963"/>
        <v>0</v>
      </c>
      <c r="DE262" s="88">
        <f t="shared" si="1965"/>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64"/>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66"/>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46"/>
        <v>427342.33333333326</v>
      </c>
      <c r="CM263" s="76">
        <f t="shared" si="1947"/>
        <v>736820.00000000012</v>
      </c>
      <c r="CN263" s="76">
        <f t="shared" si="1948"/>
        <v>728488.11199999996</v>
      </c>
      <c r="CO263" s="76">
        <f t="shared" si="1949"/>
        <v>918235.16666666651</v>
      </c>
      <c r="CP263" s="76">
        <f t="shared" si="1950"/>
        <v>226218.51</v>
      </c>
      <c r="CQ263" s="76">
        <f t="shared" si="1951"/>
        <v>1038110.9657142858</v>
      </c>
      <c r="CR263" s="76">
        <f t="shared" si="1952"/>
        <v>1309937.8218750004</v>
      </c>
      <c r="CS263" s="76">
        <f t="shared" si="1953"/>
        <v>1488605.2668750002</v>
      </c>
      <c r="CT263" s="76">
        <f t="shared" si="1954"/>
        <v>1766752.6227272726</v>
      </c>
      <c r="CU263" s="76">
        <f t="shared" si="1955"/>
        <v>490132.96818181826</v>
      </c>
      <c r="CV263" s="76">
        <f t="shared" si="1956"/>
        <v>1455601.0472727271</v>
      </c>
      <c r="CW263" s="76">
        <f t="shared" si="1957"/>
        <v>2151294.5154999997</v>
      </c>
      <c r="CX263" s="76">
        <f t="shared" si="1958"/>
        <v>2309718.2725</v>
      </c>
      <c r="CY263" s="76">
        <f t="shared" si="1959"/>
        <v>1945653.2346153848</v>
      </c>
      <c r="CZ263" s="76">
        <f t="shared" si="1960"/>
        <v>1775454.9428571425</v>
      </c>
      <c r="DA263" s="76">
        <f t="shared" si="1961"/>
        <v>1093249.387755102</v>
      </c>
      <c r="DB263" s="76">
        <f t="shared" si="1962"/>
        <v>4012511.4938775515</v>
      </c>
      <c r="DC263" s="76">
        <f t="shared" si="1963"/>
        <v>2915082.2576470594</v>
      </c>
      <c r="DD263" s="76">
        <f t="shared" si="1963"/>
        <v>0</v>
      </c>
      <c r="DE263" s="88">
        <f t="shared" si="1965"/>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64"/>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66"/>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46"/>
        <v>454707.99999999994</v>
      </c>
      <c r="CM264" s="76">
        <f t="shared" si="1947"/>
        <v>745879.87857142871</v>
      </c>
      <c r="CN264" s="76">
        <f t="shared" si="1948"/>
        <v>722522.80799999996</v>
      </c>
      <c r="CO264" s="76">
        <f t="shared" si="1949"/>
        <v>145039.99999999997</v>
      </c>
      <c r="CP264" s="76">
        <f t="shared" si="1950"/>
        <v>815071.63500000001</v>
      </c>
      <c r="CQ264" s="76">
        <f t="shared" si="1951"/>
        <v>830841.22285714292</v>
      </c>
      <c r="CR264" s="76">
        <f t="shared" si="1952"/>
        <v>1095097.5731250003</v>
      </c>
      <c r="CS264" s="76">
        <f t="shared" si="1953"/>
        <v>1214926.899375</v>
      </c>
      <c r="CT264" s="76">
        <f t="shared" si="1954"/>
        <v>1408746.9627272727</v>
      </c>
      <c r="CU264" s="76">
        <f t="shared" si="1955"/>
        <v>1523848.2827272729</v>
      </c>
      <c r="CV264" s="76">
        <f t="shared" si="1956"/>
        <v>1336004.6377777779</v>
      </c>
      <c r="CW264" s="76">
        <f t="shared" si="1957"/>
        <v>2006149.1499999997</v>
      </c>
      <c r="CX264" s="76">
        <f t="shared" si="1958"/>
        <v>2150544.4018750004</v>
      </c>
      <c r="CY264" s="76">
        <f t="shared" si="1959"/>
        <v>1596019.1596153849</v>
      </c>
      <c r="CZ264" s="76">
        <f t="shared" si="1960"/>
        <v>1441551.4285714284</v>
      </c>
      <c r="DA264" s="76">
        <f t="shared" si="1961"/>
        <v>2531953.2541326531</v>
      </c>
      <c r="DB264" s="76">
        <f t="shared" si="1962"/>
        <v>4403970.3910714285</v>
      </c>
      <c r="DC264" s="76">
        <f t="shared" si="1963"/>
        <v>2581223.0929411771</v>
      </c>
      <c r="DD264" s="76">
        <f t="shared" si="1963"/>
        <v>0</v>
      </c>
      <c r="DE264" s="88">
        <f t="shared" si="1965"/>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64"/>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66"/>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46"/>
        <v>502352.39999999991</v>
      </c>
      <c r="CM265" s="76">
        <f t="shared" si="1947"/>
        <v>408740.75714285718</v>
      </c>
      <c r="CN265" s="76">
        <f t="shared" si="1948"/>
        <v>58823.999999999993</v>
      </c>
      <c r="CO265" s="76">
        <f t="shared" si="1949"/>
        <v>708440.72666666657</v>
      </c>
      <c r="CP265" s="76">
        <f t="shared" si="1950"/>
        <v>602881.0610000001</v>
      </c>
      <c r="CQ265" s="76">
        <f t="shared" si="1951"/>
        <v>920010.29571428581</v>
      </c>
      <c r="CR265" s="76">
        <f t="shared" si="1952"/>
        <v>1202417.28</v>
      </c>
      <c r="CS265" s="76">
        <f t="shared" si="1953"/>
        <v>997577.25312499993</v>
      </c>
      <c r="CT265" s="76">
        <f t="shared" si="1954"/>
        <v>716063.63636363624</v>
      </c>
      <c r="CU265" s="76">
        <f t="shared" si="1955"/>
        <v>1288529.5312500002</v>
      </c>
      <c r="CV265" s="76">
        <f t="shared" si="1956"/>
        <v>1425446.5750000002</v>
      </c>
      <c r="CW265" s="76">
        <f t="shared" si="1957"/>
        <v>1787500.3326923077</v>
      </c>
      <c r="CX265" s="76">
        <f t="shared" si="1958"/>
        <v>2054372.7609375</v>
      </c>
      <c r="CY265" s="76">
        <f t="shared" si="1959"/>
        <v>666097.86363636365</v>
      </c>
      <c r="CZ265" s="76">
        <f t="shared" si="1960"/>
        <v>1805621.9349999998</v>
      </c>
      <c r="DA265" s="76">
        <f t="shared" si="1961"/>
        <v>2946475.12</v>
      </c>
      <c r="DB265" s="76">
        <f t="shared" si="1962"/>
        <v>4173457.5035714288</v>
      </c>
      <c r="DC265" s="76">
        <f t="shared" si="1963"/>
        <v>2491246.3058823533</v>
      </c>
      <c r="DD265" s="76">
        <f t="shared" si="1963"/>
        <v>0</v>
      </c>
      <c r="DE265" s="88">
        <f t="shared" si="1965"/>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64"/>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66"/>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46"/>
        <v>529577.49999999988</v>
      </c>
      <c r="CM266" s="76">
        <f t="shared" si="1947"/>
        <v>10800</v>
      </c>
      <c r="CN266" s="76">
        <f t="shared" si="1948"/>
        <v>636003.88399999996</v>
      </c>
      <c r="CO266" s="76">
        <f t="shared" si="1949"/>
        <v>747636.55333333323</v>
      </c>
      <c r="CP266" s="76">
        <f t="shared" si="1950"/>
        <v>653174.2350000001</v>
      </c>
      <c r="CQ266" s="76">
        <f t="shared" si="1951"/>
        <v>825000.91285714286</v>
      </c>
      <c r="CR266" s="76">
        <f t="shared" si="1952"/>
        <v>677470.71999999997</v>
      </c>
      <c r="CS266" s="76">
        <f t="shared" si="1953"/>
        <v>267558.66666666663</v>
      </c>
      <c r="CT266" s="76">
        <f t="shared" si="1954"/>
        <v>1649041.9249999998</v>
      </c>
      <c r="CU266" s="76">
        <f t="shared" si="1955"/>
        <v>1682030.355</v>
      </c>
      <c r="CV266" s="76">
        <f t="shared" si="1956"/>
        <v>1504535.42</v>
      </c>
      <c r="CW266" s="76">
        <f t="shared" si="1957"/>
        <v>1776936.3784615386</v>
      </c>
      <c r="CX266" s="76">
        <f t="shared" si="1958"/>
        <v>1753873.0731249999</v>
      </c>
      <c r="CY266" s="76">
        <f t="shared" si="1959"/>
        <v>2570165.0909090908</v>
      </c>
      <c r="CZ266" s="76">
        <f t="shared" si="1960"/>
        <v>1945470.5771428568</v>
      </c>
      <c r="DA266" s="76">
        <f t="shared" si="1961"/>
        <v>2959709.5336224493</v>
      </c>
      <c r="DB266" s="76">
        <f t="shared" si="1962"/>
        <v>3777658.3073469391</v>
      </c>
      <c r="DC266" s="76">
        <f t="shared" si="1963"/>
        <v>1485781.5126050424</v>
      </c>
      <c r="DD266" s="76">
        <f t="shared" si="1963"/>
        <v>0</v>
      </c>
      <c r="DE266" s="88">
        <f t="shared" si="1965"/>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64"/>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66"/>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46"/>
        <v>344070.42999999993</v>
      </c>
      <c r="CM267" s="76">
        <f t="shared" si="1947"/>
        <v>757823.85000000009</v>
      </c>
      <c r="CN267" s="76">
        <f t="shared" si="1948"/>
        <v>555897.59999999998</v>
      </c>
      <c r="CO267" s="76">
        <f t="shared" si="1949"/>
        <v>683522.36</v>
      </c>
      <c r="CP267" s="76">
        <f t="shared" si="1950"/>
        <v>686717.1675000001</v>
      </c>
      <c r="CQ267" s="76">
        <f t="shared" si="1951"/>
        <v>634112.32714285713</v>
      </c>
      <c r="CR267" s="76">
        <f t="shared" si="1952"/>
        <v>328224.60000000003</v>
      </c>
      <c r="CS267" s="76">
        <f t="shared" si="1953"/>
        <v>1095331.3716666666</v>
      </c>
      <c r="CT267" s="76">
        <f t="shared" si="1954"/>
        <v>1647261.0760000001</v>
      </c>
      <c r="CU267" s="76">
        <f t="shared" si="1955"/>
        <v>1759265.9876923079</v>
      </c>
      <c r="CV267" s="76">
        <f t="shared" si="1956"/>
        <v>1293824.5433333332</v>
      </c>
      <c r="CW267" s="76">
        <f t="shared" si="1957"/>
        <v>1347860.4369230771</v>
      </c>
      <c r="CX267" s="76">
        <f t="shared" si="1958"/>
        <v>1044443.7671875</v>
      </c>
      <c r="CY267" s="76">
        <f t="shared" si="1959"/>
        <v>2158296.7285000002</v>
      </c>
      <c r="CZ267" s="76">
        <f t="shared" si="1960"/>
        <v>1763320.4299047615</v>
      </c>
      <c r="DA267" s="76">
        <f t="shared" si="1961"/>
        <v>2504314.1204081634</v>
      </c>
      <c r="DB267" s="76">
        <f t="shared" si="1962"/>
        <v>3013227.2031818186</v>
      </c>
      <c r="DC267" s="76">
        <f t="shared" si="1963"/>
        <v>1043285.7142857144</v>
      </c>
      <c r="DD267" s="76">
        <f t="shared" si="1963"/>
        <v>0</v>
      </c>
      <c r="DE267" s="88">
        <f t="shared" si="1965"/>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64"/>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66"/>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46"/>
        <v>55736.2</v>
      </c>
      <c r="CM268" s="76">
        <f t="shared" si="1947"/>
        <v>627638.46444444463</v>
      </c>
      <c r="CN268" s="76">
        <f t="shared" si="1948"/>
        <v>748776.22399999993</v>
      </c>
      <c r="CO268" s="76">
        <f t="shared" si="1949"/>
        <v>485111.64499999996</v>
      </c>
      <c r="CP268" s="76">
        <f t="shared" si="1950"/>
        <v>600602.29166666674</v>
      </c>
      <c r="CQ268" s="76">
        <f t="shared" si="1951"/>
        <v>133550.20799999998</v>
      </c>
      <c r="CR268" s="76">
        <f t="shared" si="1952"/>
        <v>1092779.49</v>
      </c>
      <c r="CS268" s="76">
        <f t="shared" si="1953"/>
        <v>1270695.4650000003</v>
      </c>
      <c r="CT268" s="76">
        <f t="shared" si="1954"/>
        <v>1675452.493</v>
      </c>
      <c r="CU268" s="76">
        <f t="shared" si="1955"/>
        <v>1452211.0911538466</v>
      </c>
      <c r="CV268" s="76">
        <f t="shared" si="1956"/>
        <v>947024.40166666661</v>
      </c>
      <c r="CW268" s="76">
        <f t="shared" si="1957"/>
        <v>553574.54545454541</v>
      </c>
      <c r="CX268" s="76">
        <f t="shared" si="1958"/>
        <v>1773697.87625</v>
      </c>
      <c r="CY268" s="76">
        <f t="shared" si="1959"/>
        <v>2136995.0959999999</v>
      </c>
      <c r="CZ268" s="76">
        <f t="shared" si="1960"/>
        <v>1438697.3408571426</v>
      </c>
      <c r="DA268" s="76">
        <f t="shared" si="1961"/>
        <v>2174986.6816666666</v>
      </c>
      <c r="DB268" s="76">
        <f t="shared" si="1962"/>
        <v>1024265.9740259742</v>
      </c>
      <c r="DC268" s="76">
        <f t="shared" si="1963"/>
        <v>2105800.6678571431</v>
      </c>
      <c r="DD268" s="76">
        <f t="shared" si="1963"/>
        <v>0</v>
      </c>
      <c r="DE268" s="88">
        <f t="shared" si="1965"/>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64"/>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66"/>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46"/>
        <v>432076.21799999994</v>
      </c>
      <c r="CM269" s="76">
        <f t="shared" si="1947"/>
        <v>651705.2662500001</v>
      </c>
      <c r="CN269" s="76">
        <f t="shared" si="1948"/>
        <v>706768.47199999995</v>
      </c>
      <c r="CO269" s="76">
        <f t="shared" si="1949"/>
        <v>545442.37333333329</v>
      </c>
      <c r="CP269" s="76">
        <f t="shared" si="1950"/>
        <v>391428.58333333337</v>
      </c>
      <c r="CQ269" s="76">
        <f t="shared" si="1951"/>
        <v>702014.89599999995</v>
      </c>
      <c r="CR269" s="76">
        <f t="shared" si="1952"/>
        <v>928596.98200000008</v>
      </c>
      <c r="CS269" s="76">
        <f t="shared" si="1953"/>
        <v>1091046.4949999999</v>
      </c>
      <c r="CT269" s="76">
        <f t="shared" si="1954"/>
        <v>1612166.966</v>
      </c>
      <c r="CU269" s="76">
        <f t="shared" si="1955"/>
        <v>1054008.2457692311</v>
      </c>
      <c r="CV269" s="76">
        <f t="shared" si="1956"/>
        <v>233919.41666666669</v>
      </c>
      <c r="CW269" s="76">
        <f t="shared" si="1957"/>
        <v>1890278.9090909089</v>
      </c>
      <c r="CX269" s="76">
        <f t="shared" si="1958"/>
        <v>1680753.7727272727</v>
      </c>
      <c r="CY269" s="76">
        <f t="shared" si="1959"/>
        <v>2206534.4865000001</v>
      </c>
      <c r="CZ269" s="76">
        <f t="shared" si="1960"/>
        <v>1636879.2616666667</v>
      </c>
      <c r="DA269" s="76">
        <f t="shared" si="1961"/>
        <v>1167502.8571428573</v>
      </c>
      <c r="DB269" s="76">
        <f t="shared" si="1962"/>
        <v>786204.15584415593</v>
      </c>
      <c r="DC269" s="76">
        <f t="shared" si="1963"/>
        <v>2341330.8363636369</v>
      </c>
      <c r="DD269" s="76">
        <f t="shared" si="1963"/>
        <v>0</v>
      </c>
      <c r="DE269" s="88">
        <f t="shared" si="1965"/>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64"/>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66"/>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46"/>
        <v>377027.63999999996</v>
      </c>
      <c r="CM270" s="76">
        <f t="shared" si="1947"/>
        <v>542925.96500000008</v>
      </c>
      <c r="CN270" s="76">
        <f t="shared" si="1948"/>
        <v>688347.68</v>
      </c>
      <c r="CO270" s="76">
        <f t="shared" si="1949"/>
        <v>428009.58499999996</v>
      </c>
      <c r="CP270" s="76">
        <f t="shared" si="1950"/>
        <v>72464.000000000015</v>
      </c>
      <c r="CQ270" s="76">
        <f t="shared" si="1951"/>
        <v>802528.848</v>
      </c>
      <c r="CR270" s="76">
        <f t="shared" si="1952"/>
        <v>994980.64</v>
      </c>
      <c r="CS270" s="76">
        <f t="shared" si="1953"/>
        <v>935163.84499999986</v>
      </c>
      <c r="CT270" s="76">
        <f t="shared" si="1954"/>
        <v>1645585.2874999999</v>
      </c>
      <c r="CU270" s="76">
        <f t="shared" si="1955"/>
        <v>491631.67692307686</v>
      </c>
      <c r="CV270" s="76">
        <f t="shared" si="1956"/>
        <v>1489130.0083333335</v>
      </c>
      <c r="CW270" s="76">
        <f t="shared" si="1957"/>
        <v>1345341.759090909</v>
      </c>
      <c r="CX270" s="76">
        <f t="shared" si="1958"/>
        <v>1340898.3644444444</v>
      </c>
      <c r="CY270" s="76">
        <f t="shared" si="1959"/>
        <v>1940588.0865</v>
      </c>
      <c r="CZ270" s="76">
        <f t="shared" si="1960"/>
        <v>1179329.3999999999</v>
      </c>
      <c r="DA270" s="76">
        <f t="shared" si="1961"/>
        <v>702600.00000000012</v>
      </c>
      <c r="DB270" s="76">
        <f t="shared" si="1962"/>
        <v>2988123.934545455</v>
      </c>
      <c r="DC270" s="76">
        <f t="shared" si="1963"/>
        <v>2770821.7618181822</v>
      </c>
      <c r="DD270" s="76">
        <f t="shared" si="1963"/>
        <v>0</v>
      </c>
      <c r="DE270" s="88">
        <f t="shared" si="1965"/>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64"/>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66"/>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46"/>
        <v>337521.1939999999</v>
      </c>
      <c r="CM271" s="76">
        <f t="shared" si="1947"/>
        <v>510379.48</v>
      </c>
      <c r="CN271" s="76">
        <f t="shared" si="1948"/>
        <v>457974.56000000006</v>
      </c>
      <c r="CO271" s="76">
        <f t="shared" si="1949"/>
        <v>89888.306666666656</v>
      </c>
      <c r="CP271" s="76">
        <f t="shared" si="1950"/>
        <v>536834.88000000012</v>
      </c>
      <c r="CQ271" s="76">
        <f t="shared" si="1951"/>
        <v>720847.75</v>
      </c>
      <c r="CR271" s="76">
        <f t="shared" si="1952"/>
        <v>1087952.7450000001</v>
      </c>
      <c r="CS271" s="76">
        <f t="shared" si="1953"/>
        <v>878366.91249999986</v>
      </c>
      <c r="CT271" s="76">
        <f t="shared" si="1954"/>
        <v>1414916.5799999998</v>
      </c>
      <c r="CU271" s="76">
        <f t="shared" si="1955"/>
        <v>1341272.8138461537</v>
      </c>
      <c r="CV271" s="76">
        <f t="shared" si="1956"/>
        <v>987820.01000000013</v>
      </c>
      <c r="CW271" s="76">
        <f t="shared" si="1957"/>
        <v>1198689.925</v>
      </c>
      <c r="CX271" s="76">
        <f t="shared" si="1958"/>
        <v>1541598</v>
      </c>
      <c r="CY271" s="76">
        <f t="shared" si="1959"/>
        <v>1559933.7254999999</v>
      </c>
      <c r="CZ271" s="76">
        <f t="shared" si="1960"/>
        <v>860400.00000000012</v>
      </c>
      <c r="DA271" s="76">
        <f t="shared" si="1961"/>
        <v>2893735.0514285718</v>
      </c>
      <c r="DB271" s="76">
        <f t="shared" si="1962"/>
        <v>2777770.8115584422</v>
      </c>
      <c r="DC271" s="76">
        <f t="shared" si="1963"/>
        <v>2226425.3600000003</v>
      </c>
      <c r="DD271" s="76">
        <f t="shared" si="1963"/>
        <v>0</v>
      </c>
      <c r="DE271" s="88">
        <f t="shared" si="1965"/>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64"/>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66"/>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46"/>
        <v>374735.04799999989</v>
      </c>
      <c r="CM272" s="76">
        <f t="shared" si="1947"/>
        <v>238771.06399999998</v>
      </c>
      <c r="CN272" s="76">
        <f t="shared" si="1948"/>
        <v>58471.933333333334</v>
      </c>
      <c r="CO272" s="76">
        <f t="shared" si="1949"/>
        <v>527749.60666666669</v>
      </c>
      <c r="CP272" s="76">
        <f t="shared" si="1950"/>
        <v>470230.41333333333</v>
      </c>
      <c r="CQ272" s="76">
        <f t="shared" si="1951"/>
        <v>499140.6</v>
      </c>
      <c r="CR272" s="76">
        <f t="shared" si="1952"/>
        <v>847688.49</v>
      </c>
      <c r="CS272" s="76">
        <f t="shared" si="1953"/>
        <v>713101.23499999987</v>
      </c>
      <c r="CT272" s="76">
        <f t="shared" si="1954"/>
        <v>686738.74499999988</v>
      </c>
      <c r="CU272" s="76">
        <f t="shared" si="1955"/>
        <v>977508.13050000009</v>
      </c>
      <c r="CV272" s="76">
        <f t="shared" si="1956"/>
        <v>1011422.3200000001</v>
      </c>
      <c r="CW272" s="76">
        <f t="shared" si="1957"/>
        <v>1255822.3631249997</v>
      </c>
      <c r="CX272" s="76">
        <f t="shared" si="1958"/>
        <v>1534640.7709090905</v>
      </c>
      <c r="CY272" s="76">
        <f t="shared" si="1959"/>
        <v>468594.15500000003</v>
      </c>
      <c r="CZ272" s="76">
        <f t="shared" si="1960"/>
        <v>1349702.1</v>
      </c>
      <c r="DA272" s="76">
        <f t="shared" si="1961"/>
        <v>2641748.1311904765</v>
      </c>
      <c r="DB272" s="76">
        <f t="shared" si="1962"/>
        <v>3789030.855</v>
      </c>
      <c r="DC272" s="76">
        <f t="shared" si="1963"/>
        <v>1269752.8755555558</v>
      </c>
      <c r="DD272" s="76">
        <f t="shared" si="1963"/>
        <v>0</v>
      </c>
      <c r="DE272" s="88">
        <f t="shared" si="1965"/>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64"/>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66"/>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46"/>
        <v>318689.13799999992</v>
      </c>
      <c r="CM273" s="76">
        <f t="shared" si="1947"/>
        <v>59772.422857142861</v>
      </c>
      <c r="CN273" s="76">
        <f t="shared" si="1948"/>
        <v>524537.005</v>
      </c>
      <c r="CO273" s="76">
        <f t="shared" si="1949"/>
        <v>716745.6333333333</v>
      </c>
      <c r="CP273" s="76">
        <f t="shared" si="1950"/>
        <v>469479.52285714279</v>
      </c>
      <c r="CQ273" s="76">
        <f t="shared" si="1951"/>
        <v>361824.22499999998</v>
      </c>
      <c r="CR273" s="76">
        <f t="shared" si="1952"/>
        <v>654731.88</v>
      </c>
      <c r="CS273" s="76">
        <f t="shared" si="1953"/>
        <v>371294.685</v>
      </c>
      <c r="CT273" s="76">
        <f t="shared" si="1954"/>
        <v>1979600.5074999998</v>
      </c>
      <c r="CU273" s="76">
        <f t="shared" si="1955"/>
        <v>1172955.1230000001</v>
      </c>
      <c r="CV273" s="76">
        <f t="shared" si="1956"/>
        <v>1205934.23</v>
      </c>
      <c r="CW273" s="76">
        <f t="shared" si="1957"/>
        <v>1323281.4581249997</v>
      </c>
      <c r="CX273" s="76">
        <f t="shared" si="1958"/>
        <v>1272956.5818181816</v>
      </c>
      <c r="CY273" s="76">
        <f t="shared" si="1959"/>
        <v>1756035.1706250003</v>
      </c>
      <c r="CZ273" s="76">
        <f t="shared" si="1960"/>
        <v>1302811.3370833336</v>
      </c>
      <c r="DA273" s="76">
        <f t="shared" si="1961"/>
        <v>3178310.9188095243</v>
      </c>
      <c r="DB273" s="76">
        <f t="shared" si="1962"/>
        <v>2480627.6764285713</v>
      </c>
      <c r="DC273" s="76">
        <f t="shared" si="1963"/>
        <v>765888.88888888911</v>
      </c>
      <c r="DD273" s="76">
        <f t="shared" si="1963"/>
        <v>0</v>
      </c>
      <c r="DE273" s="88">
        <f t="shared" si="1965"/>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64"/>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66"/>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46"/>
        <v>89410.047999999981</v>
      </c>
      <c r="CM274" s="76">
        <f t="shared" si="1947"/>
        <v>580428.89428571437</v>
      </c>
      <c r="CN274" s="76">
        <f t="shared" si="1948"/>
        <v>484372.59333333338</v>
      </c>
      <c r="CO274" s="76">
        <f t="shared" si="1949"/>
        <v>468466.2</v>
      </c>
      <c r="CP274" s="76">
        <f t="shared" si="1950"/>
        <v>501120.54857142852</v>
      </c>
      <c r="CQ274" s="76">
        <f t="shared" si="1951"/>
        <v>203603.22499999998</v>
      </c>
      <c r="CR274" s="76">
        <f t="shared" si="1952"/>
        <v>219500</v>
      </c>
      <c r="CS274" s="76">
        <f t="shared" si="1953"/>
        <v>892705.8600000001</v>
      </c>
      <c r="CT274" s="76">
        <f t="shared" si="1954"/>
        <v>1683930.4844999998</v>
      </c>
      <c r="CU274" s="76">
        <f t="shared" si="1955"/>
        <v>1187606.9275</v>
      </c>
      <c r="CV274" s="76">
        <f t="shared" si="1956"/>
        <v>1024077.91</v>
      </c>
      <c r="CW274" s="76">
        <f t="shared" si="1957"/>
        <v>618765.90187499986</v>
      </c>
      <c r="CX274" s="76">
        <f t="shared" si="1958"/>
        <v>527411.85</v>
      </c>
      <c r="CY274" s="76">
        <f t="shared" si="1959"/>
        <v>1746875.6537500003</v>
      </c>
      <c r="CZ274" s="76">
        <f t="shared" si="1960"/>
        <v>1880060.4854166671</v>
      </c>
      <c r="DA274" s="76">
        <f t="shared" si="1961"/>
        <v>2160921.564761905</v>
      </c>
      <c r="DB274" s="76">
        <f t="shared" si="1962"/>
        <v>2089174.6950000001</v>
      </c>
      <c r="DC274" s="76">
        <f t="shared" si="1963"/>
        <v>20088.888888888894</v>
      </c>
      <c r="DD274" s="76">
        <f t="shared" si="1963"/>
        <v>0</v>
      </c>
      <c r="DE274" s="88">
        <f t="shared" si="1965"/>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64"/>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66"/>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46"/>
        <v>17553.799999999996</v>
      </c>
      <c r="CM275" s="76">
        <f t="shared" si="1947"/>
        <v>494367.4485714286</v>
      </c>
      <c r="CN275" s="76">
        <f t="shared" si="1948"/>
        <v>438477.75</v>
      </c>
      <c r="CO275" s="76">
        <f t="shared" si="1949"/>
        <v>459425.24833333329</v>
      </c>
      <c r="CP275" s="76">
        <f t="shared" si="1950"/>
        <v>456797.99785714282</v>
      </c>
      <c r="CQ275" s="76">
        <f t="shared" si="1951"/>
        <v>21000</v>
      </c>
      <c r="CR275" s="76">
        <f t="shared" si="1952"/>
        <v>571235.80000000005</v>
      </c>
      <c r="CS275" s="76">
        <f t="shared" si="1953"/>
        <v>788486.4</v>
      </c>
      <c r="CT275" s="76">
        <f t="shared" si="1954"/>
        <v>1458880.9109999998</v>
      </c>
      <c r="CU275" s="76">
        <f t="shared" si="1955"/>
        <v>1120005.9675</v>
      </c>
      <c r="CV275" s="76">
        <f t="shared" si="1956"/>
        <v>796053.54</v>
      </c>
      <c r="CW275" s="76">
        <f t="shared" si="1957"/>
        <v>131943.73499999996</v>
      </c>
      <c r="CX275" s="76">
        <f t="shared" si="1958"/>
        <v>1636828.78125</v>
      </c>
      <c r="CY275" s="76">
        <f t="shared" si="1959"/>
        <v>2197765.7550000004</v>
      </c>
      <c r="CZ275" s="76">
        <f t="shared" si="1960"/>
        <v>1598376.6066666667</v>
      </c>
      <c r="DA275" s="76">
        <f t="shared" si="1961"/>
        <v>1536843.580952381</v>
      </c>
      <c r="DB275" s="76">
        <f t="shared" si="1962"/>
        <v>1544665.1785714286</v>
      </c>
      <c r="DC275" s="76">
        <f t="shared" si="1963"/>
        <v>1851020.8577777783</v>
      </c>
      <c r="DD275" s="76">
        <f t="shared" si="1963"/>
        <v>0</v>
      </c>
      <c r="DE275" s="88">
        <f t="shared" si="1965"/>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64"/>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66"/>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46"/>
        <v>179589.71599999996</v>
      </c>
      <c r="CM276" s="76">
        <f t="shared" si="1947"/>
        <v>538131.58299999998</v>
      </c>
      <c r="CN276" s="76">
        <f t="shared" si="1948"/>
        <v>516076.69</v>
      </c>
      <c r="CO276" s="76">
        <f t="shared" si="1949"/>
        <v>483069.2533333333</v>
      </c>
      <c r="CP276" s="76">
        <f t="shared" si="1950"/>
        <v>298268.62571428571</v>
      </c>
      <c r="CQ276" s="76">
        <f t="shared" si="1951"/>
        <v>523046.64999999997</v>
      </c>
      <c r="CR276" s="76">
        <f t="shared" si="1952"/>
        <v>84992.8</v>
      </c>
      <c r="CS276" s="76">
        <f t="shared" si="1953"/>
        <v>902266.79999999981</v>
      </c>
      <c r="CT276" s="76">
        <f t="shared" si="1954"/>
        <v>1391783.04375</v>
      </c>
      <c r="CU276" s="76">
        <f t="shared" si="1955"/>
        <v>663891.61125000007</v>
      </c>
      <c r="CV276" s="76">
        <f t="shared" si="1956"/>
        <v>174460.5</v>
      </c>
      <c r="CW276" s="76">
        <f t="shared" si="1957"/>
        <v>1337824.6199999996</v>
      </c>
      <c r="CX276" s="76">
        <f t="shared" si="1958"/>
        <v>1112249.25</v>
      </c>
      <c r="CY276" s="76">
        <f t="shared" si="1959"/>
        <v>1850248.4331250002</v>
      </c>
      <c r="CZ276" s="76">
        <f t="shared" si="1960"/>
        <v>1506136.9833333329</v>
      </c>
      <c r="DA276" s="76">
        <f t="shared" si="1961"/>
        <v>1036966.7976190477</v>
      </c>
      <c r="DB276" s="76">
        <f t="shared" si="1962"/>
        <v>653040.00000000012</v>
      </c>
      <c r="DC276" s="76">
        <f t="shared" si="1963"/>
        <v>1867101.7622222228</v>
      </c>
      <c r="DD276" s="76">
        <f t="shared" si="1963"/>
        <v>0</v>
      </c>
      <c r="DE276" s="88">
        <f t="shared" si="1965"/>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64"/>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66"/>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46"/>
        <v>149479.99999999997</v>
      </c>
      <c r="CM277" s="76">
        <f t="shared" si="1947"/>
        <v>528207.81000000006</v>
      </c>
      <c r="CN277" s="76">
        <f t="shared" si="1948"/>
        <v>583981.88</v>
      </c>
      <c r="CO277" s="76">
        <f t="shared" si="1949"/>
        <v>489701.39166666666</v>
      </c>
      <c r="CP277" s="76">
        <f t="shared" si="1950"/>
        <v>25300.286250000001</v>
      </c>
      <c r="CQ277" s="76">
        <f t="shared" si="1951"/>
        <v>594383.27</v>
      </c>
      <c r="CR277" s="76">
        <f t="shared" si="1952"/>
        <v>121387.8</v>
      </c>
      <c r="CS277" s="76">
        <f t="shared" si="1953"/>
        <v>1037630.7879999998</v>
      </c>
      <c r="CT277" s="76">
        <f t="shared" si="1954"/>
        <v>1409092.3874999997</v>
      </c>
      <c r="CU277" s="76">
        <f t="shared" si="1955"/>
        <v>277287.19500000001</v>
      </c>
      <c r="CV277" s="76">
        <f t="shared" si="1956"/>
        <v>1343004.03</v>
      </c>
      <c r="CW277" s="76">
        <f t="shared" si="1957"/>
        <v>996945.69</v>
      </c>
      <c r="CX277" s="76">
        <f t="shared" si="1958"/>
        <v>1242153.45</v>
      </c>
      <c r="CY277" s="76">
        <f t="shared" si="1959"/>
        <v>1797220.6006250002</v>
      </c>
      <c r="CZ277" s="76">
        <f t="shared" si="1960"/>
        <v>1186694.0083333331</v>
      </c>
      <c r="DA277" s="76">
        <f t="shared" si="1961"/>
        <v>383000</v>
      </c>
      <c r="DB277" s="76">
        <f t="shared" si="1962"/>
        <v>2693871.3708571433</v>
      </c>
      <c r="DC277" s="76">
        <f t="shared" si="1963"/>
        <v>2683948.8800000008</v>
      </c>
      <c r="DD277" s="76">
        <f t="shared" si="1963"/>
        <v>0</v>
      </c>
      <c r="DE277" s="88">
        <f t="shared" si="1965"/>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64"/>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66"/>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46"/>
        <v>238899.94599999994</v>
      </c>
      <c r="CM278" s="76">
        <f t="shared" si="1947"/>
        <v>642753.15</v>
      </c>
      <c r="CN278" s="76">
        <f t="shared" si="1948"/>
        <v>454997.35166666668</v>
      </c>
      <c r="CO278" s="76">
        <f t="shared" si="1949"/>
        <v>55840.72</v>
      </c>
      <c r="CP278" s="76">
        <f t="shared" si="1950"/>
        <v>440319.08624999999</v>
      </c>
      <c r="CQ278" s="76">
        <f t="shared" si="1951"/>
        <v>474208.08</v>
      </c>
      <c r="CR278" s="76">
        <f t="shared" si="1952"/>
        <v>143650</v>
      </c>
      <c r="CS278" s="76">
        <f t="shared" si="1953"/>
        <v>868965.40399999986</v>
      </c>
      <c r="CT278" s="76">
        <f t="shared" si="1954"/>
        <v>1061190.1416666666</v>
      </c>
      <c r="CU278" s="76">
        <f t="shared" si="1955"/>
        <v>1067724.8025</v>
      </c>
      <c r="CV278" s="76">
        <f t="shared" si="1956"/>
        <v>940442.4</v>
      </c>
      <c r="CW278" s="76">
        <f t="shared" si="1957"/>
        <v>1222618.8390000002</v>
      </c>
      <c r="CX278" s="76">
        <f t="shared" si="1958"/>
        <v>1322184.0299999998</v>
      </c>
      <c r="CY278" s="76">
        <f t="shared" si="1959"/>
        <v>1495791.6256250001</v>
      </c>
      <c r="CZ278" s="76">
        <f t="shared" si="1960"/>
        <v>656075</v>
      </c>
      <c r="DA278" s="76">
        <f t="shared" si="1961"/>
        <v>2138094.7642857144</v>
      </c>
      <c r="DB278" s="76">
        <f t="shared" si="1962"/>
        <v>2514884.2500000005</v>
      </c>
      <c r="DC278" s="76">
        <f t="shared" si="1963"/>
        <v>1744545.4777777782</v>
      </c>
      <c r="DD278" s="76">
        <f t="shared" si="1963"/>
        <v>0</v>
      </c>
      <c r="DE278" s="88">
        <f t="shared" si="1965"/>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64"/>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66"/>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46"/>
        <v>190833.43999999997</v>
      </c>
      <c r="CM279" s="76">
        <f t="shared" si="1947"/>
        <v>992298.06</v>
      </c>
      <c r="CN279" s="76">
        <f t="shared" si="1948"/>
        <v>164654</v>
      </c>
      <c r="CO279" s="76">
        <f t="shared" si="1949"/>
        <v>408863</v>
      </c>
      <c r="CP279" s="76">
        <f t="shared" si="1950"/>
        <v>309468.57500000007</v>
      </c>
      <c r="CQ279" s="76">
        <f t="shared" si="1951"/>
        <v>545953.22</v>
      </c>
      <c r="CR279" s="76">
        <f t="shared" si="1952"/>
        <v>221741.80000000002</v>
      </c>
      <c r="CS279" s="76">
        <f t="shared" si="1953"/>
        <v>875438.68999999983</v>
      </c>
      <c r="CT279" s="76">
        <f t="shared" si="1954"/>
        <v>367970.05</v>
      </c>
      <c r="CU279" s="76">
        <f t="shared" si="1955"/>
        <v>829565.44714285724</v>
      </c>
      <c r="CV279" s="76">
        <f t="shared" si="1956"/>
        <v>1233319.23</v>
      </c>
      <c r="CW279" s="76">
        <f t="shared" si="1957"/>
        <v>1326775.8233333332</v>
      </c>
      <c r="CX279" s="76">
        <f t="shared" si="1958"/>
        <v>1037045.4108333335</v>
      </c>
      <c r="CY279" s="76">
        <f t="shared" si="1959"/>
        <v>346130.53444444441</v>
      </c>
      <c r="CZ279" s="76">
        <f t="shared" si="1960"/>
        <v>1588281.5025000002</v>
      </c>
      <c r="DA279" s="76">
        <f t="shared" si="1961"/>
        <v>1401951.8830952381</v>
      </c>
      <c r="DB279" s="76">
        <f t="shared" si="1962"/>
        <v>2762065.3320000004</v>
      </c>
      <c r="DC279" s="76">
        <f t="shared" si="1963"/>
        <v>1860895.1138888893</v>
      </c>
      <c r="DD279" s="76">
        <f t="shared" si="1963"/>
        <v>0</v>
      </c>
      <c r="DE279" s="88">
        <f t="shared" si="1965"/>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64"/>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66"/>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46"/>
        <v>360866.93999999994</v>
      </c>
      <c r="CM280" s="76">
        <f t="shared" si="1947"/>
        <v>171247.99999999997</v>
      </c>
      <c r="CN280" s="76">
        <f t="shared" si="1948"/>
        <v>893368.75</v>
      </c>
      <c r="CO280" s="76">
        <f t="shared" si="1949"/>
        <v>585024.21666666667</v>
      </c>
      <c r="CP280" s="76">
        <f t="shared" si="1950"/>
        <v>374577.65</v>
      </c>
      <c r="CQ280" s="76">
        <f t="shared" si="1951"/>
        <v>364778.72000000003</v>
      </c>
      <c r="CR280" s="76">
        <f t="shared" si="1952"/>
        <v>140379.80000000002</v>
      </c>
      <c r="CS280" s="76">
        <f t="shared" si="1953"/>
        <v>162642.56799999997</v>
      </c>
      <c r="CT280" s="76">
        <f t="shared" si="1954"/>
        <v>1152211.5799999998</v>
      </c>
      <c r="CU280" s="76">
        <f t="shared" si="1955"/>
        <v>1023281.6575000001</v>
      </c>
      <c r="CV280" s="76">
        <f t="shared" si="1956"/>
        <v>1308725.3700000001</v>
      </c>
      <c r="CW280" s="76">
        <f t="shared" si="1957"/>
        <v>1394638.7111111111</v>
      </c>
      <c r="CX280" s="76">
        <f t="shared" si="1958"/>
        <v>946747.08166666678</v>
      </c>
      <c r="CY280" s="76">
        <f t="shared" si="1959"/>
        <v>1924401.1049999997</v>
      </c>
      <c r="CZ280" s="76">
        <f t="shared" si="1960"/>
        <v>1527748.3783333332</v>
      </c>
      <c r="DA280" s="76">
        <f t="shared" si="1961"/>
        <v>2085451.1955555554</v>
      </c>
      <c r="DB280" s="76">
        <f t="shared" si="1962"/>
        <v>1813055.3031250001</v>
      </c>
      <c r="DC280" s="76">
        <f t="shared" si="1963"/>
        <v>614411.11111111124</v>
      </c>
      <c r="DD280" s="76">
        <f t="shared" si="1963"/>
        <v>0</v>
      </c>
      <c r="DE280" s="88">
        <f t="shared" si="1965"/>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64"/>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66"/>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46"/>
        <v>318641.06199999992</v>
      </c>
      <c r="CM281" s="76">
        <f t="shared" si="1947"/>
        <v>619397.89999999991</v>
      </c>
      <c r="CN281" s="76">
        <f t="shared" si="1948"/>
        <v>860899.58799999999</v>
      </c>
      <c r="CO281" s="76">
        <f t="shared" si="1949"/>
        <v>596480.16333333333</v>
      </c>
      <c r="CP281" s="76">
        <f t="shared" si="1950"/>
        <v>269987.83500000002</v>
      </c>
      <c r="CQ281" s="76">
        <f t="shared" si="1951"/>
        <v>281611.53999999998</v>
      </c>
      <c r="CR281" s="76">
        <f t="shared" si="1952"/>
        <v>8008</v>
      </c>
      <c r="CS281" s="76">
        <f t="shared" si="1953"/>
        <v>923010.92999999993</v>
      </c>
      <c r="CT281" s="76">
        <f t="shared" si="1954"/>
        <v>1044808.825</v>
      </c>
      <c r="CU281" s="76">
        <f t="shared" si="1955"/>
        <v>900944.63</v>
      </c>
      <c r="CV281" s="76">
        <f t="shared" si="1956"/>
        <v>1370360.8075000001</v>
      </c>
      <c r="CW281" s="76">
        <f t="shared" si="1957"/>
        <v>1153632.2211111111</v>
      </c>
      <c r="CX281" s="76">
        <f t="shared" si="1958"/>
        <v>206159.84</v>
      </c>
      <c r="CY281" s="76">
        <f t="shared" si="1959"/>
        <v>1560298.9964926739</v>
      </c>
      <c r="CZ281" s="76">
        <f t="shared" si="1960"/>
        <v>2048148.5266666664</v>
      </c>
      <c r="DA281" s="76">
        <f t="shared" si="1961"/>
        <v>723381.86587301583</v>
      </c>
      <c r="DB281" s="76">
        <f t="shared" si="1962"/>
        <v>1917944.0303571429</v>
      </c>
      <c r="DC281" s="76">
        <f t="shared" si="1963"/>
        <v>182800.00000000003</v>
      </c>
      <c r="DD281" s="76">
        <f t="shared" si="1963"/>
        <v>0</v>
      </c>
      <c r="DE281" s="88">
        <f t="shared" si="1965"/>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64"/>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66"/>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46"/>
        <v>84279.764999999985</v>
      </c>
      <c r="CM282" s="76">
        <f t="shared" si="1947"/>
        <v>648791.09999999986</v>
      </c>
      <c r="CN282" s="76">
        <f t="shared" si="1948"/>
        <v>911178.71600000001</v>
      </c>
      <c r="CO282" s="76">
        <f t="shared" si="1949"/>
        <v>685820.48</v>
      </c>
      <c r="CP282" s="76">
        <f t="shared" si="1950"/>
        <v>396413.43</v>
      </c>
      <c r="CQ282" s="76">
        <f t="shared" si="1951"/>
        <v>30260.54</v>
      </c>
      <c r="CR282" s="76">
        <f t="shared" si="1952"/>
        <v>350606.60000000003</v>
      </c>
      <c r="CS282" s="76">
        <f t="shared" si="1953"/>
        <v>968128.19</v>
      </c>
      <c r="CT282" s="76">
        <f t="shared" si="1954"/>
        <v>790707.08499999996</v>
      </c>
      <c r="CU282" s="76">
        <f t="shared" si="1955"/>
        <v>734240.73499999999</v>
      </c>
      <c r="CV282" s="76">
        <f t="shared" si="1956"/>
        <v>1704999.5275000001</v>
      </c>
      <c r="CW282" s="76">
        <f t="shared" si="1957"/>
        <v>105200.50555555556</v>
      </c>
      <c r="CX282" s="76">
        <f t="shared" si="1958"/>
        <v>1479872.09</v>
      </c>
      <c r="CY282" s="76">
        <f t="shared" si="1959"/>
        <v>2226861.9604761899</v>
      </c>
      <c r="CZ282" s="76">
        <f t="shared" si="1960"/>
        <v>1558825.1099999999</v>
      </c>
      <c r="DA282" s="76">
        <f t="shared" si="1961"/>
        <v>544256.25158730161</v>
      </c>
      <c r="DB282" s="76">
        <f t="shared" si="1962"/>
        <v>1160794.642857143</v>
      </c>
      <c r="DC282" s="76">
        <f t="shared" si="1963"/>
        <v>1881939.4561111114</v>
      </c>
      <c r="DD282" s="76">
        <f t="shared" si="1963"/>
        <v>0</v>
      </c>
      <c r="DE282" s="88">
        <f t="shared" si="1965"/>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64"/>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66"/>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46"/>
        <v>638071.44499999995</v>
      </c>
      <c r="CM283" s="76">
        <f t="shared" si="1947"/>
        <v>606202.14999999991</v>
      </c>
      <c r="CN283" s="76">
        <f t="shared" si="1948"/>
        <v>907146.12800000003</v>
      </c>
      <c r="CO283" s="76">
        <f t="shared" si="1949"/>
        <v>568035.82666666678</v>
      </c>
      <c r="CP283" s="76">
        <f t="shared" si="1950"/>
        <v>212765.09</v>
      </c>
      <c r="CQ283" s="76">
        <f t="shared" si="1951"/>
        <v>497544.45</v>
      </c>
      <c r="CR283" s="76">
        <f t="shared" si="1952"/>
        <v>354248.2</v>
      </c>
      <c r="CS283" s="76">
        <f t="shared" si="1953"/>
        <v>884777.34</v>
      </c>
      <c r="CT283" s="76">
        <f t="shared" si="1954"/>
        <v>1100603.9349999998</v>
      </c>
      <c r="CU283" s="76">
        <f t="shared" si="1955"/>
        <v>550093.91500000004</v>
      </c>
      <c r="CV283" s="76">
        <f t="shared" si="1956"/>
        <v>27696.9</v>
      </c>
      <c r="CW283" s="76">
        <f t="shared" si="1957"/>
        <v>1615397.0372222222</v>
      </c>
      <c r="CX283" s="76">
        <f t="shared" si="1958"/>
        <v>1220089.3466666669</v>
      </c>
      <c r="CY283" s="76">
        <f t="shared" si="1959"/>
        <v>2090893.0188644687</v>
      </c>
      <c r="CZ283" s="76">
        <f t="shared" si="1960"/>
        <v>1251902.7966666666</v>
      </c>
      <c r="DA283" s="76">
        <f t="shared" si="1961"/>
        <v>359227.0817460317</v>
      </c>
      <c r="DB283" s="76">
        <f t="shared" si="1962"/>
        <v>301910.71428571432</v>
      </c>
      <c r="DC283" s="76">
        <f t="shared" si="1963"/>
        <v>1236407.406666667</v>
      </c>
      <c r="DD283" s="76">
        <f t="shared" si="1963"/>
        <v>0</v>
      </c>
      <c r="DE283" s="88">
        <f t="shared" si="1965"/>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64"/>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66"/>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46"/>
        <v>191415.69749999998</v>
      </c>
      <c r="CM284" s="76">
        <f t="shared" si="1947"/>
        <v>629076.32666666666</v>
      </c>
      <c r="CN284" s="76">
        <f t="shared" si="1948"/>
        <v>927982.50800000003</v>
      </c>
      <c r="CO284" s="76">
        <f t="shared" si="1949"/>
        <v>486613.70444444456</v>
      </c>
      <c r="CP284" s="76">
        <f t="shared" si="1950"/>
        <v>69891.500000000015</v>
      </c>
      <c r="CQ284" s="76">
        <f t="shared" si="1951"/>
        <v>454761.2</v>
      </c>
      <c r="CR284" s="76">
        <f t="shared" si="1952"/>
        <v>504475</v>
      </c>
      <c r="CS284" s="76">
        <f t="shared" si="1953"/>
        <v>1039828.32</v>
      </c>
      <c r="CT284" s="76">
        <f t="shared" si="1954"/>
        <v>1200533.4549999998</v>
      </c>
      <c r="CU284" s="76">
        <f t="shared" si="1955"/>
        <v>134549.60999999999</v>
      </c>
      <c r="CV284" s="76">
        <f t="shared" si="1956"/>
        <v>2562514.1850000001</v>
      </c>
      <c r="CW284" s="76">
        <f t="shared" si="1957"/>
        <v>1660057.2949999999</v>
      </c>
      <c r="CX284" s="76">
        <f t="shared" si="1958"/>
        <v>1549765.0444444446</v>
      </c>
      <c r="CY284" s="76">
        <f t="shared" si="1959"/>
        <v>2231225.1204395602</v>
      </c>
      <c r="CZ284" s="76">
        <f t="shared" si="1960"/>
        <v>944065.27999999991</v>
      </c>
      <c r="DA284" s="76">
        <f t="shared" si="1961"/>
        <v>125365.07936507936</v>
      </c>
      <c r="DB284" s="76">
        <f t="shared" si="1962"/>
        <v>1419761.1607142859</v>
      </c>
      <c r="DC284" s="76">
        <f t="shared" si="1963"/>
        <v>2401277.875</v>
      </c>
      <c r="DD284" s="76">
        <f t="shared" si="1963"/>
        <v>0</v>
      </c>
      <c r="DE284" s="88">
        <f t="shared" si="1965"/>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64"/>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66"/>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46"/>
        <v>286592.06999999995</v>
      </c>
      <c r="CM285" s="76">
        <f t="shared" si="1947"/>
        <v>689227.64999999991</v>
      </c>
      <c r="CN285" s="76">
        <f t="shared" si="1948"/>
        <v>785010.70799999998</v>
      </c>
      <c r="CO285" s="76">
        <f t="shared" si="1949"/>
        <v>5778.0800000000017</v>
      </c>
      <c r="CP285" s="76">
        <f t="shared" si="1950"/>
        <v>395028.24000000005</v>
      </c>
      <c r="CQ285" s="76">
        <f t="shared" si="1951"/>
        <v>414308.49</v>
      </c>
      <c r="CR285" s="76">
        <f t="shared" si="1952"/>
        <v>531230</v>
      </c>
      <c r="CS285" s="76">
        <f t="shared" si="1953"/>
        <v>900150.06</v>
      </c>
      <c r="CT285" s="76">
        <f t="shared" si="1954"/>
        <v>454104.36499999999</v>
      </c>
      <c r="CU285" s="76">
        <f t="shared" si="1955"/>
        <v>862278.48</v>
      </c>
      <c r="CV285" s="76">
        <f t="shared" si="1956"/>
        <v>2452499.8574999999</v>
      </c>
      <c r="CW285" s="76">
        <f t="shared" si="1957"/>
        <v>1712807.1289999997</v>
      </c>
      <c r="CX285" s="76">
        <f t="shared" si="1958"/>
        <v>1647507.2625000002</v>
      </c>
      <c r="CY285" s="76">
        <f t="shared" si="1959"/>
        <v>1907847.4577216115</v>
      </c>
      <c r="CZ285" s="76">
        <f t="shared" si="1960"/>
        <v>187066.66666666666</v>
      </c>
      <c r="DA285" s="76">
        <f t="shared" si="1961"/>
        <v>268829.1722222222</v>
      </c>
      <c r="DB285" s="76">
        <f t="shared" si="1962"/>
        <v>2162780.3459821432</v>
      </c>
      <c r="DC285" s="76">
        <f t="shared" si="1963"/>
        <v>1308201.3458333332</v>
      </c>
      <c r="DD285" s="76">
        <f t="shared" si="1963"/>
        <v>0</v>
      </c>
      <c r="DE285" s="88">
        <f t="shared" si="1965"/>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64"/>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66"/>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46"/>
        <v>435343.57874999993</v>
      </c>
      <c r="CM286" s="76">
        <f t="shared" si="1947"/>
        <v>631335.67499999993</v>
      </c>
      <c r="CN286" s="76">
        <f t="shared" si="1948"/>
        <v>170596.94666666668</v>
      </c>
      <c r="CO286" s="76">
        <f t="shared" si="1949"/>
        <v>620262.24750000006</v>
      </c>
      <c r="CP286" s="76">
        <f t="shared" si="1950"/>
        <v>465969.49000000005</v>
      </c>
      <c r="CQ286" s="76">
        <f t="shared" si="1951"/>
        <v>511772.79</v>
      </c>
      <c r="CR286" s="76">
        <f t="shared" si="1952"/>
        <v>686749.23333333328</v>
      </c>
      <c r="CS286" s="76">
        <f t="shared" si="1953"/>
        <v>665150.2333333334</v>
      </c>
      <c r="CT286" s="76">
        <f t="shared" si="1954"/>
        <v>101661</v>
      </c>
      <c r="CU286" s="76">
        <f t="shared" si="1955"/>
        <v>721865.02500000002</v>
      </c>
      <c r="CV286" s="76">
        <f t="shared" si="1956"/>
        <v>2246956.5900000003</v>
      </c>
      <c r="CW286" s="76">
        <f t="shared" si="1957"/>
        <v>1554759.5379999997</v>
      </c>
      <c r="CX286" s="76">
        <f t="shared" si="1958"/>
        <v>1528808.2425000002</v>
      </c>
      <c r="CY286" s="76">
        <f t="shared" si="1959"/>
        <v>102885.16799267397</v>
      </c>
      <c r="CZ286" s="76">
        <f t="shared" si="1960"/>
        <v>1023417.9433333332</v>
      </c>
      <c r="DA286" s="76">
        <f t="shared" si="1961"/>
        <v>2015644.534126984</v>
      </c>
      <c r="DB286" s="76">
        <f t="shared" si="1962"/>
        <v>1954522.8558035716</v>
      </c>
      <c r="DC286" s="76">
        <f t="shared" si="1963"/>
        <v>1363989.5333333332</v>
      </c>
      <c r="DD286" s="76">
        <f t="shared" si="1963"/>
        <v>0</v>
      </c>
      <c r="DE286" s="88">
        <f t="shared" si="1965"/>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64"/>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66"/>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46"/>
        <v>506651.31999999995</v>
      </c>
      <c r="CM287" s="76">
        <f t="shared" si="1947"/>
        <v>9029.9999999999982</v>
      </c>
      <c r="CN287" s="76">
        <f t="shared" si="1948"/>
        <v>662702.00666666671</v>
      </c>
      <c r="CO287" s="76">
        <f t="shared" si="1949"/>
        <v>531842.85000000009</v>
      </c>
      <c r="CP287" s="76">
        <f t="shared" si="1950"/>
        <v>451825.32000000007</v>
      </c>
      <c r="CQ287" s="76">
        <f t="shared" si="1951"/>
        <v>348291.28</v>
      </c>
      <c r="CR287" s="76">
        <f t="shared" si="1952"/>
        <v>573540.56666666665</v>
      </c>
      <c r="CS287" s="76">
        <f t="shared" si="1953"/>
        <v>395295.17333333334</v>
      </c>
      <c r="CT287" s="76">
        <f t="shared" si="1954"/>
        <v>998935.88499999989</v>
      </c>
      <c r="CU287" s="76">
        <f t="shared" si="1955"/>
        <v>820991.26857142861</v>
      </c>
      <c r="CV287" s="76">
        <f t="shared" si="1956"/>
        <v>2354399.3880000003</v>
      </c>
      <c r="CW287" s="76">
        <f t="shared" si="1957"/>
        <v>1608758.3999999997</v>
      </c>
      <c r="CX287" s="76">
        <f t="shared" si="1958"/>
        <v>1149778.5750000002</v>
      </c>
      <c r="CY287" s="76">
        <f t="shared" si="1959"/>
        <v>2314992.8768791207</v>
      </c>
      <c r="CZ287" s="76">
        <f t="shared" si="1960"/>
        <v>1495755.38</v>
      </c>
      <c r="DA287" s="76">
        <f t="shared" si="1961"/>
        <v>1196237.8799999999</v>
      </c>
      <c r="DB287" s="76">
        <f t="shared" si="1962"/>
        <v>2114761.1866071429</v>
      </c>
      <c r="DC287" s="76">
        <f t="shared" si="1963"/>
        <v>489208.33333333331</v>
      </c>
      <c r="DD287" s="76">
        <f t="shared" si="1963"/>
        <v>0</v>
      </c>
      <c r="DE287" s="88">
        <f t="shared" si="1965"/>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64"/>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66"/>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46"/>
        <v>401348.81624999997</v>
      </c>
      <c r="CM288" s="76">
        <f t="shared" si="1947"/>
        <v>860920.87999999989</v>
      </c>
      <c r="CN288" s="76">
        <f t="shared" si="1948"/>
        <v>694972.43333333347</v>
      </c>
      <c r="CO288" s="76">
        <f t="shared" si="1949"/>
        <v>441046.01250000007</v>
      </c>
      <c r="CP288" s="76">
        <f t="shared" si="1950"/>
        <v>414631.30000000005</v>
      </c>
      <c r="CQ288" s="76">
        <f t="shared" si="1951"/>
        <v>267553.06</v>
      </c>
      <c r="CR288" s="76">
        <f t="shared" si="1952"/>
        <v>132491.33333333331</v>
      </c>
      <c r="CS288" s="76">
        <f t="shared" si="1953"/>
        <v>1069245.8433333333</v>
      </c>
      <c r="CT288" s="76">
        <f t="shared" si="1954"/>
        <v>878377.83</v>
      </c>
      <c r="CU288" s="76">
        <f t="shared" si="1955"/>
        <v>1021449.9655555554</v>
      </c>
      <c r="CV288" s="76">
        <f t="shared" si="1956"/>
        <v>2333412.1020000004</v>
      </c>
      <c r="CW288" s="76">
        <f t="shared" si="1957"/>
        <v>319223.99999999994</v>
      </c>
      <c r="CX288" s="76">
        <f t="shared" si="1958"/>
        <v>249989.35500000004</v>
      </c>
      <c r="CY288" s="76">
        <f t="shared" si="1959"/>
        <v>2218293.8245604397</v>
      </c>
      <c r="CZ288" s="76">
        <f t="shared" si="1960"/>
        <v>1946407.0427777776</v>
      </c>
      <c r="DA288" s="76">
        <f t="shared" si="1961"/>
        <v>1142059.8799999999</v>
      </c>
      <c r="DB288" s="76">
        <f t="shared" si="1962"/>
        <v>1519051.487714286</v>
      </c>
      <c r="DC288" s="76">
        <f t="shared" si="1963"/>
        <v>147500</v>
      </c>
      <c r="DD288" s="76">
        <f t="shared" si="1963"/>
        <v>0</v>
      </c>
      <c r="DE288" s="88">
        <f t="shared" si="1965"/>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64"/>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66"/>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46"/>
        <v>24437.749999999996</v>
      </c>
      <c r="CM289" s="76">
        <f t="shared" si="1947"/>
        <v>637248.58374999999</v>
      </c>
      <c r="CN289" s="76">
        <f t="shared" si="1948"/>
        <v>588205.9800000001</v>
      </c>
      <c r="CO289" s="76">
        <f t="shared" si="1949"/>
        <v>523982.52750000008</v>
      </c>
      <c r="CP289" s="76">
        <f t="shared" si="1950"/>
        <v>359649.48000000004</v>
      </c>
      <c r="CQ289" s="76">
        <f t="shared" si="1951"/>
        <v>1070.08</v>
      </c>
      <c r="CR289" s="76">
        <f t="shared" si="1952"/>
        <v>618664.43333333323</v>
      </c>
      <c r="CS289" s="76">
        <f t="shared" si="1953"/>
        <v>948703.86333333328</v>
      </c>
      <c r="CT289" s="76">
        <f t="shared" si="1954"/>
        <v>953771</v>
      </c>
      <c r="CU289" s="76">
        <f t="shared" si="1955"/>
        <v>1311252.4149999998</v>
      </c>
      <c r="CV289" s="76">
        <f t="shared" si="1956"/>
        <v>2054690.6340000003</v>
      </c>
      <c r="CW289" s="76">
        <f t="shared" si="1957"/>
        <v>169342.64999999997</v>
      </c>
      <c r="CX289" s="76">
        <f t="shared" si="1958"/>
        <v>2206248.6444444451</v>
      </c>
      <c r="CY289" s="76">
        <f t="shared" si="1959"/>
        <v>2223995.3538461537</v>
      </c>
      <c r="CZ289" s="76">
        <f t="shared" si="1960"/>
        <v>1361351.4375</v>
      </c>
      <c r="DA289" s="76">
        <f t="shared" si="1961"/>
        <v>927135.37142857141</v>
      </c>
      <c r="DB289" s="76">
        <f t="shared" si="1962"/>
        <v>932222.85714285728</v>
      </c>
      <c r="DC289" s="76">
        <f t="shared" si="1963"/>
        <v>558041.66666666663</v>
      </c>
      <c r="DD289" s="76">
        <f t="shared" si="1963"/>
        <v>0</v>
      </c>
      <c r="DE289" s="88">
        <f t="shared" si="1965"/>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64"/>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66"/>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46"/>
        <v>199533.33249999996</v>
      </c>
      <c r="CM290" s="76">
        <f t="shared" si="1947"/>
        <v>833863.7431249998</v>
      </c>
      <c r="CN290" s="76">
        <f t="shared" si="1948"/>
        <v>636915.96000000008</v>
      </c>
      <c r="CO290" s="76">
        <f t="shared" si="1949"/>
        <v>455283.00000000006</v>
      </c>
      <c r="CP290" s="76">
        <f t="shared" si="1950"/>
        <v>268789.20000000007</v>
      </c>
      <c r="CQ290" s="76">
        <f t="shared" si="1951"/>
        <v>472343.61</v>
      </c>
      <c r="CR290" s="76">
        <f t="shared" si="1952"/>
        <v>712338.66666666663</v>
      </c>
      <c r="CS290" s="76">
        <f t="shared" si="1953"/>
        <v>958872.03333333333</v>
      </c>
      <c r="CT290" s="76">
        <f t="shared" si="1954"/>
        <v>1030329.0649999999</v>
      </c>
      <c r="CU290" s="76">
        <f t="shared" si="1955"/>
        <v>1337780.5099999998</v>
      </c>
      <c r="CV290" s="76">
        <f t="shared" si="1956"/>
        <v>149382.25</v>
      </c>
      <c r="CW290" s="76">
        <f t="shared" si="1957"/>
        <v>997542.33749999979</v>
      </c>
      <c r="CX290" s="76">
        <f t="shared" si="1958"/>
        <v>1123454.5700000003</v>
      </c>
      <c r="CY290" s="76">
        <f t="shared" si="1959"/>
        <v>2199843.2558084768</v>
      </c>
      <c r="CZ290" s="76">
        <f t="shared" si="1960"/>
        <v>1538935.8317948717</v>
      </c>
      <c r="DA290" s="76">
        <f t="shared" si="1961"/>
        <v>307828.74285714282</v>
      </c>
      <c r="DB290" s="76">
        <f t="shared" si="1962"/>
        <v>99308.571428571435</v>
      </c>
      <c r="DC290" s="76">
        <f t="shared" si="1963"/>
        <v>1638838.8208333333</v>
      </c>
      <c r="DD290" s="76">
        <f t="shared" si="1963"/>
        <v>0</v>
      </c>
      <c r="DE290" s="88">
        <f t="shared" si="1965"/>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64"/>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66"/>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46"/>
        <v>349302.08499999996</v>
      </c>
      <c r="CM291" s="76">
        <f t="shared" si="1947"/>
        <v>570446.33750000002</v>
      </c>
      <c r="CN291" s="76">
        <f t="shared" si="1948"/>
        <v>633311.20000000007</v>
      </c>
      <c r="CO291" s="76">
        <f t="shared" si="1949"/>
        <v>404517.60000000003</v>
      </c>
      <c r="CP291" s="76">
        <f t="shared" si="1950"/>
        <v>48694.403333333335</v>
      </c>
      <c r="CQ291" s="76">
        <f t="shared" si="1951"/>
        <v>558903.14999999991</v>
      </c>
      <c r="CR291" s="76">
        <f t="shared" si="1952"/>
        <v>804018.83333333326</v>
      </c>
      <c r="CS291" s="76">
        <f t="shared" si="1953"/>
        <v>848636.92333333322</v>
      </c>
      <c r="CT291" s="76">
        <f t="shared" si="1954"/>
        <v>1090387.075</v>
      </c>
      <c r="CU291" s="76">
        <f t="shared" si="1955"/>
        <v>241946.13555555552</v>
      </c>
      <c r="CV291" s="76">
        <f t="shared" si="1956"/>
        <v>2607002</v>
      </c>
      <c r="CW291" s="76">
        <f t="shared" si="1957"/>
        <v>1297608.5899999999</v>
      </c>
      <c r="CX291" s="76">
        <f t="shared" si="1958"/>
        <v>1302561.547777778</v>
      </c>
      <c r="CY291" s="76">
        <f t="shared" si="1959"/>
        <v>1951803.0900824179</v>
      </c>
      <c r="CZ291" s="76">
        <f t="shared" si="1960"/>
        <v>1210838.7610256409</v>
      </c>
      <c r="DA291" s="76">
        <f t="shared" si="1961"/>
        <v>59000</v>
      </c>
      <c r="DB291" s="76">
        <f t="shared" si="1962"/>
        <v>2209140.6882857145</v>
      </c>
      <c r="DC291" s="76">
        <f t="shared" si="1963"/>
        <v>2411369.4427564107</v>
      </c>
      <c r="DD291" s="76">
        <f t="shared" si="1963"/>
        <v>0</v>
      </c>
      <c r="DE291" s="88">
        <f t="shared" si="1965"/>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64"/>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66"/>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46"/>
        <v>416490.95999999996</v>
      </c>
      <c r="CM292" s="76">
        <f t="shared" si="1947"/>
        <v>465043.42000000004</v>
      </c>
      <c r="CN292" s="76">
        <f t="shared" si="1948"/>
        <v>626332.87</v>
      </c>
      <c r="CO292" s="76">
        <f t="shared" si="1949"/>
        <v>35547.820000000007</v>
      </c>
      <c r="CP292" s="76">
        <f t="shared" si="1950"/>
        <v>590608.9</v>
      </c>
      <c r="CQ292" s="76">
        <f t="shared" si="1951"/>
        <v>758654.96875</v>
      </c>
      <c r="CR292" s="76">
        <f t="shared" si="1952"/>
        <v>956470.2</v>
      </c>
      <c r="CS292" s="76">
        <f t="shared" si="1953"/>
        <v>1051668.4166666665</v>
      </c>
      <c r="CT292" s="76">
        <f t="shared" si="1954"/>
        <v>1014056.725</v>
      </c>
      <c r="CU292" s="76">
        <f t="shared" si="1955"/>
        <v>1933674.6572222218</v>
      </c>
      <c r="CV292" s="76">
        <f t="shared" si="1956"/>
        <v>1861864.5283333331</v>
      </c>
      <c r="CW292" s="76">
        <f t="shared" si="1957"/>
        <v>1222682.8899999999</v>
      </c>
      <c r="CX292" s="76">
        <f t="shared" si="1958"/>
        <v>1226039.0511111112</v>
      </c>
      <c r="CY292" s="76">
        <f t="shared" si="1959"/>
        <v>1823221.3937912092</v>
      </c>
      <c r="CZ292" s="76">
        <f t="shared" si="1960"/>
        <v>129192.30769230769</v>
      </c>
      <c r="DA292" s="76">
        <f t="shared" si="1961"/>
        <v>1156846.925</v>
      </c>
      <c r="DB292" s="76">
        <f t="shared" si="1962"/>
        <v>2466553.1949999998</v>
      </c>
      <c r="DC292" s="76">
        <f t="shared" si="1963"/>
        <v>2131642.6127884621</v>
      </c>
      <c r="DD292" s="76">
        <f t="shared" si="1963"/>
        <v>0</v>
      </c>
      <c r="DE292" s="88">
        <f t="shared" si="1965"/>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64"/>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66"/>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46"/>
        <v>483019.90874999994</v>
      </c>
      <c r="CM293" s="76">
        <f t="shared" si="1947"/>
        <v>503269.33500000008</v>
      </c>
      <c r="CN293" s="76">
        <f t="shared" si="1948"/>
        <v>13738.666666666668</v>
      </c>
      <c r="CO293" s="76">
        <f t="shared" si="1949"/>
        <v>384113.42000000004</v>
      </c>
      <c r="CP293" s="76">
        <f t="shared" si="1950"/>
        <v>863481.196</v>
      </c>
      <c r="CQ293" s="76">
        <f t="shared" si="1951"/>
        <v>688198.79999999993</v>
      </c>
      <c r="CR293" s="76">
        <f t="shared" si="1952"/>
        <v>983878.23333333328</v>
      </c>
      <c r="CS293" s="76">
        <f t="shared" si="1953"/>
        <v>995178.82666666666</v>
      </c>
      <c r="CT293" s="76">
        <f t="shared" si="1954"/>
        <v>280143.22000000003</v>
      </c>
      <c r="CU293" s="76">
        <f t="shared" si="1955"/>
        <v>1506692.0734999999</v>
      </c>
      <c r="CV293" s="76">
        <f t="shared" si="1956"/>
        <v>1968885.333333333</v>
      </c>
      <c r="CW293" s="76">
        <f t="shared" si="1957"/>
        <v>1476206.2624999997</v>
      </c>
      <c r="CX293" s="76">
        <f t="shared" si="1958"/>
        <v>1388558.9733333334</v>
      </c>
      <c r="CY293" s="76">
        <f t="shared" si="1959"/>
        <v>104153.95139717424</v>
      </c>
      <c r="CZ293" s="76">
        <f t="shared" si="1960"/>
        <v>1180123.7142948718</v>
      </c>
      <c r="DA293" s="76">
        <f t="shared" si="1961"/>
        <v>1534752.8399999999</v>
      </c>
      <c r="DB293" s="76">
        <f t="shared" si="1962"/>
        <v>3204851.4191428567</v>
      </c>
      <c r="DC293" s="76">
        <f t="shared" si="1963"/>
        <v>1811613.3553846157</v>
      </c>
      <c r="DD293" s="76">
        <f t="shared" si="1963"/>
        <v>0</v>
      </c>
      <c r="DE293" s="88">
        <f t="shared" si="1965"/>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64"/>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66"/>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46"/>
        <v>664366.55499999993</v>
      </c>
      <c r="CM294" s="76">
        <f t="shared" si="1947"/>
        <v>32068.055000000004</v>
      </c>
      <c r="CN294" s="76">
        <f t="shared" si="1948"/>
        <v>869935.28666666674</v>
      </c>
      <c r="CO294" s="76">
        <f t="shared" si="1949"/>
        <v>395158.00000000006</v>
      </c>
      <c r="CP294" s="76">
        <f t="shared" si="1950"/>
        <v>901403.78800000006</v>
      </c>
      <c r="CQ294" s="76">
        <f t="shared" si="1951"/>
        <v>737064.01333333331</v>
      </c>
      <c r="CR294" s="76">
        <f t="shared" si="1952"/>
        <v>942462.03333333321</v>
      </c>
      <c r="CS294" s="76">
        <f t="shared" si="1953"/>
        <v>116250.49333333333</v>
      </c>
      <c r="CT294" s="76">
        <f t="shared" si="1954"/>
        <v>1028417.17</v>
      </c>
      <c r="CU294" s="76">
        <f t="shared" si="1955"/>
        <v>1262039.2039999999</v>
      </c>
      <c r="CV294" s="76">
        <f t="shared" si="1956"/>
        <v>1934157.6299999997</v>
      </c>
      <c r="CW294" s="76">
        <f t="shared" si="1957"/>
        <v>1375370.55</v>
      </c>
      <c r="CX294" s="76">
        <f t="shared" si="1958"/>
        <v>1456090.4777777777</v>
      </c>
      <c r="CY294" s="76">
        <f t="shared" si="1959"/>
        <v>1758621.2371271583</v>
      </c>
      <c r="CZ294" s="76">
        <f t="shared" si="1960"/>
        <v>1606746.6438461537</v>
      </c>
      <c r="DA294" s="76">
        <f t="shared" si="1961"/>
        <v>2613557.1434432236</v>
      </c>
      <c r="DB294" s="76">
        <f t="shared" si="1962"/>
        <v>3482089.912</v>
      </c>
      <c r="DC294" s="76">
        <f t="shared" si="1963"/>
        <v>455022.11538461549</v>
      </c>
      <c r="DD294" s="76">
        <f t="shared" si="1963"/>
        <v>0</v>
      </c>
      <c r="DE294" s="88">
        <f t="shared" si="1965"/>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64"/>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66"/>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46"/>
        <v>802583.71</v>
      </c>
      <c r="CM295" s="76">
        <f t="shared" si="1947"/>
        <v>498276.26000000007</v>
      </c>
      <c r="CN295" s="76">
        <f t="shared" si="1948"/>
        <v>582903.9</v>
      </c>
      <c r="CO295" s="76">
        <f t="shared" si="1949"/>
        <v>396781.5</v>
      </c>
      <c r="CP295" s="76">
        <f t="shared" si="1950"/>
        <v>982515.22499999998</v>
      </c>
      <c r="CQ295" s="76">
        <f t="shared" si="1951"/>
        <v>662280.78666666662</v>
      </c>
      <c r="CR295" s="76">
        <f t="shared" si="1952"/>
        <v>0</v>
      </c>
      <c r="CS295" s="76">
        <f t="shared" si="1953"/>
        <v>1513368.2666666666</v>
      </c>
      <c r="CT295" s="76">
        <f t="shared" si="1954"/>
        <v>780826.63666666683</v>
      </c>
      <c r="CU295" s="76">
        <f t="shared" si="1955"/>
        <v>1542766.5600000003</v>
      </c>
      <c r="CV295" s="76">
        <f t="shared" si="1956"/>
        <v>1922773.7999999998</v>
      </c>
      <c r="CW295" s="76">
        <f t="shared" si="1957"/>
        <v>969628.82142857148</v>
      </c>
      <c r="CX295" s="76">
        <f t="shared" si="1958"/>
        <v>70364.151111111118</v>
      </c>
      <c r="CY295" s="76">
        <f t="shared" si="1959"/>
        <v>1417109.6982456828</v>
      </c>
      <c r="CZ295" s="76">
        <f t="shared" si="1960"/>
        <v>2863202.2338461536</v>
      </c>
      <c r="DA295" s="76">
        <f t="shared" si="1961"/>
        <v>2655887.8521123324</v>
      </c>
      <c r="DB295" s="76">
        <f t="shared" si="1962"/>
        <v>1553152.9022857144</v>
      </c>
      <c r="DC295" s="76">
        <f t="shared" si="1963"/>
        <v>51935.897435897452</v>
      </c>
      <c r="DD295" s="76">
        <f t="shared" si="1963"/>
        <v>0</v>
      </c>
      <c r="DE295" s="88">
        <f t="shared" si="1965"/>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64"/>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66"/>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46"/>
        <v>26741.770000000004</v>
      </c>
      <c r="CM296" s="76">
        <f t="shared" si="1947"/>
        <v>425396.81250000006</v>
      </c>
      <c r="CN296" s="76">
        <f t="shared" si="1948"/>
        <v>596270.76</v>
      </c>
      <c r="CO296" s="76">
        <f t="shared" si="1949"/>
        <v>400794.55</v>
      </c>
      <c r="CP296" s="76">
        <f t="shared" si="1950"/>
        <v>676511.78749999986</v>
      </c>
      <c r="CQ296" s="76">
        <f t="shared" si="1951"/>
        <v>11228.8</v>
      </c>
      <c r="CR296" s="76">
        <f t="shared" si="1952"/>
        <v>1067858.1666666665</v>
      </c>
      <c r="CS296" s="76">
        <f t="shared" si="1953"/>
        <v>1131005.3433333335</v>
      </c>
      <c r="CT296" s="76">
        <f t="shared" si="1954"/>
        <v>839017.3666666667</v>
      </c>
      <c r="CU296" s="76">
        <f t="shared" si="1955"/>
        <v>1200298.6655000001</v>
      </c>
      <c r="CV296" s="76">
        <f t="shared" si="1956"/>
        <v>1593572.9999999998</v>
      </c>
      <c r="CW296" s="76">
        <f t="shared" si="1957"/>
        <v>6721.4400000000005</v>
      </c>
      <c r="CX296" s="76">
        <f t="shared" si="1958"/>
        <v>1748998.9355555556</v>
      </c>
      <c r="CY296" s="76">
        <f t="shared" si="1959"/>
        <v>1375325.6984615386</v>
      </c>
      <c r="CZ296" s="76">
        <f t="shared" si="1960"/>
        <v>1747606.1966666668</v>
      </c>
      <c r="DA296" s="76">
        <f t="shared" si="1961"/>
        <v>2025956.3246398049</v>
      </c>
      <c r="DB296" s="76">
        <f t="shared" si="1962"/>
        <v>0</v>
      </c>
      <c r="DC296" s="76">
        <f t="shared" si="1963"/>
        <v>1896492.0098076928</v>
      </c>
      <c r="DD296" s="76">
        <f t="shared" si="1963"/>
        <v>0</v>
      </c>
      <c r="DE296" s="88">
        <f t="shared" si="1965"/>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64"/>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66"/>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46"/>
        <v>693031.27000000014</v>
      </c>
      <c r="CM297" s="76">
        <f t="shared" si="1947"/>
        <v>507228.94750000001</v>
      </c>
      <c r="CN297" s="76">
        <f t="shared" si="1948"/>
        <v>546244.53333333333</v>
      </c>
      <c r="CO297" s="76">
        <f t="shared" si="1949"/>
        <v>416447.55</v>
      </c>
      <c r="CP297" s="76">
        <f t="shared" si="1950"/>
        <v>711282.69166666653</v>
      </c>
      <c r="CQ297" s="76">
        <f t="shared" si="1951"/>
        <v>532982.34</v>
      </c>
      <c r="CR297" s="76">
        <f t="shared" si="1952"/>
        <v>1009739.9666666666</v>
      </c>
      <c r="CS297" s="76">
        <f t="shared" si="1953"/>
        <v>1135501.3333333333</v>
      </c>
      <c r="CT297" s="76">
        <f t="shared" si="1954"/>
        <v>793895.4933333334</v>
      </c>
      <c r="CU297" s="76">
        <f t="shared" si="1955"/>
        <v>1365519.9215000002</v>
      </c>
      <c r="CV297" s="76">
        <f t="shared" si="1956"/>
        <v>147197.59999999998</v>
      </c>
      <c r="CW297" s="76">
        <f t="shared" si="1957"/>
        <v>1509668.37</v>
      </c>
      <c r="CX297" s="76">
        <f t="shared" si="1958"/>
        <v>1476217.0577777778</v>
      </c>
      <c r="CY297" s="76">
        <f t="shared" si="1959"/>
        <v>1356348.2765463109</v>
      </c>
      <c r="CZ297" s="76">
        <f t="shared" si="1960"/>
        <v>1646418.0076923077</v>
      </c>
      <c r="DA297" s="76">
        <f t="shared" si="1961"/>
        <v>103728.44932844934</v>
      </c>
      <c r="DB297" s="76">
        <f t="shared" si="1962"/>
        <v>0</v>
      </c>
      <c r="DC297" s="76">
        <f t="shared" si="1963"/>
        <v>3512853.6237179493</v>
      </c>
      <c r="DD297" s="76">
        <f t="shared" si="1963"/>
        <v>0</v>
      </c>
      <c r="DE297" s="88">
        <f t="shared" si="1965"/>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64"/>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66"/>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46"/>
        <v>813861.31500000006</v>
      </c>
      <c r="CM298" s="76">
        <f t="shared" si="1947"/>
        <v>538563.18374999997</v>
      </c>
      <c r="CN298" s="76">
        <f t="shared" si="1948"/>
        <v>464098.36999999994</v>
      </c>
      <c r="CO298" s="76">
        <f t="shared" si="1949"/>
        <v>396243.3</v>
      </c>
      <c r="CP298" s="76">
        <f t="shared" si="1950"/>
        <v>41711.738571428577</v>
      </c>
      <c r="CQ298" s="76">
        <f t="shared" si="1951"/>
        <v>931538.4</v>
      </c>
      <c r="CR298" s="76">
        <f t="shared" si="1952"/>
        <v>1387296.2499999998</v>
      </c>
      <c r="CS298" s="76">
        <f t="shared" si="1953"/>
        <v>1244103.4666666666</v>
      </c>
      <c r="CT298" s="76">
        <f t="shared" si="1954"/>
        <v>571384.48666666669</v>
      </c>
      <c r="CU298" s="76">
        <f t="shared" si="1955"/>
        <v>7915.8444444444449</v>
      </c>
      <c r="CV298" s="76">
        <f t="shared" si="1956"/>
        <v>2234051.1999999997</v>
      </c>
      <c r="CW298" s="76">
        <f t="shared" si="1957"/>
        <v>1168446.99</v>
      </c>
      <c r="CX298" s="76">
        <f t="shared" si="1958"/>
        <v>1196664.6177777778</v>
      </c>
      <c r="CY298" s="76">
        <f t="shared" si="1959"/>
        <v>1173751.496346154</v>
      </c>
      <c r="CZ298" s="76">
        <f t="shared" si="1960"/>
        <v>903211.53333333333</v>
      </c>
      <c r="DA298" s="76">
        <f t="shared" si="1961"/>
        <v>79090.109890109874</v>
      </c>
      <c r="DB298" s="76">
        <f t="shared" si="1962"/>
        <v>2453063.6913186805</v>
      </c>
      <c r="DC298" s="76">
        <f t="shared" si="1963"/>
        <v>3153300.3798351651</v>
      </c>
      <c r="DD298" s="76">
        <f t="shared" si="1963"/>
        <v>0</v>
      </c>
      <c r="DE298" s="88">
        <f t="shared" si="1965"/>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64"/>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66"/>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46"/>
        <v>757228.65875000006</v>
      </c>
      <c r="CM299" s="76">
        <f t="shared" si="1947"/>
        <v>538392.75187499996</v>
      </c>
      <c r="CN299" s="76">
        <f t="shared" si="1948"/>
        <v>428964.83499999996</v>
      </c>
      <c r="CO299" s="76">
        <f t="shared" si="1949"/>
        <v>39107.584999999999</v>
      </c>
      <c r="CP299" s="76">
        <f t="shared" si="1950"/>
        <v>570970.68000000005</v>
      </c>
      <c r="CQ299" s="76">
        <f t="shared" si="1951"/>
        <v>1039555.9</v>
      </c>
      <c r="CR299" s="76">
        <f t="shared" si="1952"/>
        <v>1251443.105</v>
      </c>
      <c r="CS299" s="76">
        <f t="shared" si="1953"/>
        <v>1226164.53</v>
      </c>
      <c r="CT299" s="76">
        <f t="shared" si="1954"/>
        <v>477558.85333333339</v>
      </c>
      <c r="CU299" s="76">
        <f t="shared" si="1955"/>
        <v>1485514.5083333335</v>
      </c>
      <c r="CV299" s="76">
        <f t="shared" si="1956"/>
        <v>1507456.3</v>
      </c>
      <c r="CW299" s="76">
        <f t="shared" si="1957"/>
        <v>1096367.6571428569</v>
      </c>
      <c r="CX299" s="76">
        <f t="shared" si="1958"/>
        <v>1011252.5555555555</v>
      </c>
      <c r="CY299" s="76">
        <f t="shared" si="1959"/>
        <v>1015057.4340384615</v>
      </c>
      <c r="CZ299" s="76">
        <f t="shared" si="1960"/>
        <v>0</v>
      </c>
      <c r="DA299" s="76">
        <f t="shared" si="1961"/>
        <v>2633932.3274542121</v>
      </c>
      <c r="DB299" s="76">
        <f t="shared" si="1962"/>
        <v>2434660.9630219778</v>
      </c>
      <c r="DC299" s="76">
        <f t="shared" si="1963"/>
        <v>4447064.0046703294</v>
      </c>
      <c r="DD299" s="76">
        <f t="shared" si="1963"/>
        <v>0</v>
      </c>
      <c r="DE299" s="88">
        <f t="shared" si="1965"/>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64"/>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66"/>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46"/>
        <v>662639.45999999985</v>
      </c>
      <c r="CM300" s="76">
        <f t="shared" si="1947"/>
        <v>666515.10062499996</v>
      </c>
      <c r="CN300" s="76">
        <f t="shared" si="1948"/>
        <v>6587.9666666666662</v>
      </c>
      <c r="CO300" s="76">
        <f t="shared" si="1949"/>
        <v>371311.18</v>
      </c>
      <c r="CP300" s="76">
        <f t="shared" si="1950"/>
        <v>608919.89142857143</v>
      </c>
      <c r="CQ300" s="76">
        <f t="shared" si="1951"/>
        <v>818296.19583333319</v>
      </c>
      <c r="CR300" s="76">
        <f t="shared" si="1952"/>
        <v>1277990.2</v>
      </c>
      <c r="CS300" s="76">
        <f t="shared" si="1953"/>
        <v>1134899.78</v>
      </c>
      <c r="CT300" s="76">
        <f t="shared" si="1954"/>
        <v>0</v>
      </c>
      <c r="CU300" s="76">
        <f t="shared" si="1955"/>
        <v>991537.51444444433</v>
      </c>
      <c r="CV300" s="76">
        <f t="shared" si="1956"/>
        <v>1485409.8792857144</v>
      </c>
      <c r="CW300" s="76">
        <f t="shared" si="1957"/>
        <v>1098578.5371428567</v>
      </c>
      <c r="CX300" s="76">
        <f t="shared" si="1958"/>
        <v>1045126.7176923077</v>
      </c>
      <c r="CY300" s="76">
        <f t="shared" si="1959"/>
        <v>58747.475384615398</v>
      </c>
      <c r="CZ300" s="76">
        <f t="shared" si="1960"/>
        <v>1555160.2073717949</v>
      </c>
      <c r="DA300" s="76">
        <f t="shared" si="1961"/>
        <v>3210472.4908241755</v>
      </c>
      <c r="DB300" s="76">
        <f t="shared" si="1962"/>
        <v>3488143.8754945048</v>
      </c>
      <c r="DC300" s="76">
        <f t="shared" si="1963"/>
        <v>2360574.0797985345</v>
      </c>
      <c r="DD300" s="76">
        <f t="shared" si="1963"/>
        <v>0</v>
      </c>
      <c r="DE300" s="88">
        <f t="shared" si="1965"/>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64"/>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66"/>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46"/>
        <v>696481.74000000011</v>
      </c>
      <c r="CM301" s="76">
        <f t="shared" si="1947"/>
        <v>41410.921249999992</v>
      </c>
      <c r="CN301" s="76">
        <f t="shared" si="1948"/>
        <v>442433.0083333333</v>
      </c>
      <c r="CO301" s="76">
        <f t="shared" si="1949"/>
        <v>304256.84333333338</v>
      </c>
      <c r="CP301" s="76">
        <f t="shared" si="1950"/>
        <v>745266.05642857135</v>
      </c>
      <c r="CQ301" s="76">
        <f t="shared" si="1951"/>
        <v>804050.92999999993</v>
      </c>
      <c r="CR301" s="76">
        <f t="shared" si="1952"/>
        <v>1132331.3999999999</v>
      </c>
      <c r="CS301" s="76">
        <f t="shared" si="1953"/>
        <v>244127.95</v>
      </c>
      <c r="CT301" s="76">
        <f t="shared" si="1954"/>
        <v>738067.20000000007</v>
      </c>
      <c r="CU301" s="76">
        <f t="shared" si="1955"/>
        <v>909880.98800000013</v>
      </c>
      <c r="CV301" s="76">
        <f t="shared" si="1956"/>
        <v>1436037.3128571429</v>
      </c>
      <c r="CW301" s="76">
        <f t="shared" si="1957"/>
        <v>1133039.7428571426</v>
      </c>
      <c r="CX301" s="76">
        <f t="shared" si="1958"/>
        <v>1028057.8869230768</v>
      </c>
      <c r="CY301" s="76">
        <f t="shared" si="1959"/>
        <v>1273074.4296153849</v>
      </c>
      <c r="CZ301" s="76">
        <f t="shared" si="1960"/>
        <v>1528618.4082692307</v>
      </c>
      <c r="DA301" s="76">
        <f t="shared" si="1961"/>
        <v>5054852.8592185592</v>
      </c>
      <c r="DB301" s="76">
        <f t="shared" si="1962"/>
        <v>1744281.7873969781</v>
      </c>
      <c r="DC301" s="76">
        <f t="shared" si="1963"/>
        <v>0</v>
      </c>
      <c r="DD301" s="76">
        <f t="shared" si="1963"/>
        <v>0</v>
      </c>
      <c r="DE301" s="88">
        <f t="shared" si="1965"/>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64"/>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66"/>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46"/>
        <v>602984.16</v>
      </c>
      <c r="CM302" s="76">
        <f t="shared" si="1947"/>
        <v>598212.94374999998</v>
      </c>
      <c r="CN302" s="76">
        <f t="shared" si="1948"/>
        <v>295480.83333333326</v>
      </c>
      <c r="CO302" s="76">
        <f t="shared" si="1949"/>
        <v>337561.55666666664</v>
      </c>
      <c r="CP302" s="76">
        <f t="shared" si="1950"/>
        <v>691457.15571428579</v>
      </c>
      <c r="CQ302" s="76">
        <f t="shared" si="1951"/>
        <v>640002.64999999991</v>
      </c>
      <c r="CR302" s="76">
        <f t="shared" si="1952"/>
        <v>0</v>
      </c>
      <c r="CS302" s="76">
        <f t="shared" si="1953"/>
        <v>1621455.55</v>
      </c>
      <c r="CT302" s="76">
        <f t="shared" si="1954"/>
        <v>761899.81666666665</v>
      </c>
      <c r="CU302" s="76">
        <f t="shared" si="1955"/>
        <v>800999.47199999983</v>
      </c>
      <c r="CV302" s="76">
        <f t="shared" si="1956"/>
        <v>1389873.5714285716</v>
      </c>
      <c r="CW302" s="76">
        <f t="shared" si="1957"/>
        <v>1018930.2557142854</v>
      </c>
      <c r="CX302" s="76">
        <f t="shared" si="1958"/>
        <v>39477.612307692303</v>
      </c>
      <c r="CY302" s="76">
        <f t="shared" si="1959"/>
        <v>981640.39089180075</v>
      </c>
      <c r="CZ302" s="76">
        <f t="shared" si="1960"/>
        <v>2919698.3482211535</v>
      </c>
      <c r="DA302" s="76">
        <f t="shared" si="1961"/>
        <v>2443136.0448962147</v>
      </c>
      <c r="DB302" s="76">
        <f t="shared" si="1962"/>
        <v>1795537.5701785709</v>
      </c>
      <c r="DC302" s="76">
        <f t="shared" si="1963"/>
        <v>0</v>
      </c>
      <c r="DD302" s="76">
        <f t="shared" si="1963"/>
        <v>0</v>
      </c>
      <c r="DE302" s="88">
        <f t="shared" si="1965"/>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64"/>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66"/>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46"/>
        <v>12156.65</v>
      </c>
      <c r="CM303" s="76">
        <f t="shared" si="1947"/>
        <v>506005.16999999993</v>
      </c>
      <c r="CN303" s="76">
        <f t="shared" si="1948"/>
        <v>347359.4433333333</v>
      </c>
      <c r="CO303" s="76">
        <f t="shared" si="1949"/>
        <v>405006.87500000006</v>
      </c>
      <c r="CP303" s="76">
        <f t="shared" si="1950"/>
        <v>603433.5085714286</v>
      </c>
      <c r="CQ303" s="76">
        <f t="shared" si="1951"/>
        <v>22825.623333333333</v>
      </c>
      <c r="CR303" s="76">
        <f t="shared" si="1952"/>
        <v>1422326.6999999997</v>
      </c>
      <c r="CS303" s="76">
        <f t="shared" si="1953"/>
        <v>1159389.5733333335</v>
      </c>
      <c r="CT303" s="76">
        <f t="shared" si="1954"/>
        <v>906674.6083333334</v>
      </c>
      <c r="CU303" s="76">
        <f t="shared" si="1955"/>
        <v>727109.75399999984</v>
      </c>
      <c r="CV303" s="76">
        <f t="shared" si="1956"/>
        <v>962935.90714285732</v>
      </c>
      <c r="CW303" s="76">
        <f t="shared" si="1957"/>
        <v>24680.641428571427</v>
      </c>
      <c r="CX303" s="76">
        <f t="shared" si="1958"/>
        <v>1015622.7392307692</v>
      </c>
      <c r="CY303" s="76">
        <f t="shared" si="1959"/>
        <v>691899.96838968724</v>
      </c>
      <c r="CZ303" s="76">
        <f t="shared" si="1960"/>
        <v>1695493.8116346153</v>
      </c>
      <c r="DA303" s="76">
        <f t="shared" si="1961"/>
        <v>2502891.7458669106</v>
      </c>
      <c r="DB303" s="76">
        <f t="shared" si="1962"/>
        <v>131942.21134615381</v>
      </c>
      <c r="DC303" s="76">
        <f t="shared" si="1963"/>
        <v>3420885.0805860809</v>
      </c>
      <c r="DD303" s="76">
        <f t="shared" si="1963"/>
        <v>0</v>
      </c>
      <c r="DE303" s="88">
        <f t="shared" si="1965"/>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64"/>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66"/>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46"/>
        <v>552751.54500000004</v>
      </c>
      <c r="CM304" s="76">
        <f t="shared" si="1947"/>
        <v>395043.50999999995</v>
      </c>
      <c r="CN304" s="76">
        <f t="shared" si="1948"/>
        <v>440211.37999999995</v>
      </c>
      <c r="CO304" s="76">
        <f t="shared" si="1949"/>
        <v>456429.08571428579</v>
      </c>
      <c r="CP304" s="76">
        <f t="shared" si="1950"/>
        <v>663454.90285714285</v>
      </c>
      <c r="CQ304" s="76">
        <f t="shared" si="1951"/>
        <v>756037.23499999999</v>
      </c>
      <c r="CR304" s="76">
        <f t="shared" si="1952"/>
        <v>1081096.1549999998</v>
      </c>
      <c r="CS304" s="76">
        <f t="shared" si="1953"/>
        <v>1523393.3216666668</v>
      </c>
      <c r="CT304" s="76">
        <f t="shared" si="1954"/>
        <v>1004316.495</v>
      </c>
      <c r="CU304" s="76">
        <f t="shared" si="1955"/>
        <v>489106.52399999992</v>
      </c>
      <c r="CV304" s="76">
        <f t="shared" si="1956"/>
        <v>5650.1028571428578</v>
      </c>
      <c r="CW304" s="76">
        <f t="shared" si="1957"/>
        <v>1194166.077142857</v>
      </c>
      <c r="CX304" s="76">
        <f t="shared" si="1958"/>
        <v>969044.50999999989</v>
      </c>
      <c r="CY304" s="76">
        <f t="shared" si="1959"/>
        <v>953938.39478021988</v>
      </c>
      <c r="CZ304" s="76">
        <f t="shared" si="1960"/>
        <v>1690443.3865384615</v>
      </c>
      <c r="DA304" s="76">
        <f t="shared" si="1961"/>
        <v>276794.97267399263</v>
      </c>
      <c r="DB304" s="76">
        <f t="shared" si="1962"/>
        <v>45008.953846153854</v>
      </c>
      <c r="DC304" s="76">
        <f t="shared" si="1963"/>
        <v>2828438.6031990233</v>
      </c>
      <c r="DD304" s="76">
        <f t="shared" si="1963"/>
        <v>0</v>
      </c>
      <c r="DE304" s="88">
        <f t="shared" si="1965"/>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64"/>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66"/>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46"/>
        <v>425808.09750000003</v>
      </c>
      <c r="CM305" s="76">
        <f t="shared" si="1947"/>
        <v>511512.22499999992</v>
      </c>
      <c r="CN305" s="76">
        <f t="shared" si="1948"/>
        <v>354943.94</v>
      </c>
      <c r="CO305" s="76">
        <f t="shared" si="1949"/>
        <v>499354.31428571435</v>
      </c>
      <c r="CP305" s="76">
        <f t="shared" si="1950"/>
        <v>14254.868571428571</v>
      </c>
      <c r="CQ305" s="76">
        <f t="shared" si="1951"/>
        <v>610122.40666666662</v>
      </c>
      <c r="CR305" s="76">
        <f t="shared" si="1952"/>
        <v>1098987.0333333332</v>
      </c>
      <c r="CS305" s="76">
        <f t="shared" si="1953"/>
        <v>1480986.395</v>
      </c>
      <c r="CT305" s="76">
        <f t="shared" si="1954"/>
        <v>1119816.544</v>
      </c>
      <c r="CU305" s="76">
        <f t="shared" si="1955"/>
        <v>0</v>
      </c>
      <c r="CV305" s="76">
        <f t="shared" si="1956"/>
        <v>1116738.0142857144</v>
      </c>
      <c r="CW305" s="76">
        <f t="shared" si="1957"/>
        <v>1126237.9114285712</v>
      </c>
      <c r="CX305" s="76">
        <f t="shared" si="1958"/>
        <v>909402.30230769224</v>
      </c>
      <c r="CY305" s="76">
        <f t="shared" si="1959"/>
        <v>836557.37719230785</v>
      </c>
      <c r="CZ305" s="76">
        <f t="shared" si="1960"/>
        <v>1240789.4157692308</v>
      </c>
      <c r="DA305" s="76">
        <f t="shared" si="1961"/>
        <v>0</v>
      </c>
      <c r="DB305" s="76">
        <f t="shared" si="1962"/>
        <v>2997166.4160683765</v>
      </c>
      <c r="DC305" s="76">
        <f t="shared" si="1963"/>
        <v>3452898.6032661786</v>
      </c>
      <c r="DD305" s="76">
        <f t="shared" si="1963"/>
        <v>0</v>
      </c>
      <c r="DE305" s="88">
        <f t="shared" si="1965"/>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64"/>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66"/>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46"/>
        <v>468815.45250000007</v>
      </c>
      <c r="CM306" s="76">
        <f t="shared" si="1947"/>
        <v>409555.96999999991</v>
      </c>
      <c r="CN306" s="76">
        <f t="shared" si="1948"/>
        <v>312913.29333333333</v>
      </c>
      <c r="CO306" s="76">
        <f t="shared" si="1949"/>
        <v>57404.55000000001</v>
      </c>
      <c r="CP306" s="76">
        <f t="shared" si="1950"/>
        <v>569076.98857142858</v>
      </c>
      <c r="CQ306" s="76">
        <f t="shared" si="1951"/>
        <v>773647.9850000001</v>
      </c>
      <c r="CR306" s="76">
        <f t="shared" si="1952"/>
        <v>923212.58000000007</v>
      </c>
      <c r="CS306" s="76">
        <f t="shared" si="1953"/>
        <v>1958425.1633333333</v>
      </c>
      <c r="CT306" s="76">
        <f t="shared" si="1954"/>
        <v>1028788.6630000001</v>
      </c>
      <c r="CU306" s="76">
        <f t="shared" si="1955"/>
        <v>627779.79727272724</v>
      </c>
      <c r="CV306" s="76">
        <f t="shared" si="1956"/>
        <v>877596.87111111125</v>
      </c>
      <c r="CW306" s="76">
        <f t="shared" si="1957"/>
        <v>1192355.0914285714</v>
      </c>
      <c r="CX306" s="76">
        <f t="shared" si="1958"/>
        <v>1145508.6281730768</v>
      </c>
      <c r="CY306" s="76">
        <f t="shared" si="1959"/>
        <v>787359.99075824185</v>
      </c>
      <c r="CZ306" s="76">
        <f t="shared" si="1960"/>
        <v>0</v>
      </c>
      <c r="DA306" s="76">
        <f t="shared" si="1961"/>
        <v>2536969.515586081</v>
      </c>
      <c r="DB306" s="76">
        <f t="shared" si="1962"/>
        <v>2984121.5562393167</v>
      </c>
      <c r="DC306" s="76">
        <f t="shared" si="1963"/>
        <v>2562256.2869352875</v>
      </c>
      <c r="DD306" s="76">
        <f t="shared" si="1963"/>
        <v>0</v>
      </c>
      <c r="DE306" s="88">
        <f t="shared" si="1965"/>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64"/>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66"/>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46"/>
        <v>412867.48250000004</v>
      </c>
      <c r="CM307" s="76">
        <f t="shared" si="1947"/>
        <v>597200.25999999989</v>
      </c>
      <c r="CN307" s="76">
        <f t="shared" si="1948"/>
        <v>17929.900000000001</v>
      </c>
      <c r="CO307" s="76">
        <f t="shared" si="1949"/>
        <v>541745.942857143</v>
      </c>
      <c r="CP307" s="76">
        <f t="shared" si="1950"/>
        <v>364657.02428571426</v>
      </c>
      <c r="CQ307" s="76">
        <f t="shared" si="1951"/>
        <v>736759.33000000007</v>
      </c>
      <c r="CR307" s="76">
        <f t="shared" si="1952"/>
        <v>675238.89</v>
      </c>
      <c r="CS307" s="76">
        <f t="shared" si="1953"/>
        <v>1498284.3766666667</v>
      </c>
      <c r="CT307" s="76">
        <f t="shared" si="1954"/>
        <v>53110.54</v>
      </c>
      <c r="CU307" s="76">
        <f t="shared" si="1955"/>
        <v>461893.3404545454</v>
      </c>
      <c r="CV307" s="76">
        <f t="shared" si="1956"/>
        <v>944813.20937499998</v>
      </c>
      <c r="CW307" s="76">
        <f t="shared" si="1957"/>
        <v>965488.95142857137</v>
      </c>
      <c r="CX307" s="76">
        <f t="shared" si="1958"/>
        <v>1211731.441153846</v>
      </c>
      <c r="CY307" s="76">
        <f t="shared" si="1959"/>
        <v>35830.288757396454</v>
      </c>
      <c r="CZ307" s="76">
        <f t="shared" si="1960"/>
        <v>2014054.2603846153</v>
      </c>
      <c r="DA307" s="76">
        <f t="shared" si="1961"/>
        <v>2449081.9010073263</v>
      </c>
      <c r="DB307" s="76">
        <f t="shared" si="1962"/>
        <v>3449027.6003418802</v>
      </c>
      <c r="DC307" s="76">
        <f t="shared" si="1963"/>
        <v>2020591.4242979246</v>
      </c>
      <c r="DD307" s="76">
        <f t="shared" si="1963"/>
        <v>0</v>
      </c>
      <c r="DE307" s="88">
        <f t="shared" si="1965"/>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64"/>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66"/>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46"/>
        <v>378375.91749999998</v>
      </c>
      <c r="CM308" s="76">
        <f t="shared" si="1947"/>
        <v>23445.619999999995</v>
      </c>
      <c r="CN308" s="76">
        <f t="shared" si="1948"/>
        <v>441934.63500000001</v>
      </c>
      <c r="CO308" s="76">
        <f t="shared" si="1949"/>
        <v>485534.27142857149</v>
      </c>
      <c r="CP308" s="76">
        <f t="shared" si="1950"/>
        <v>438573.16428571421</v>
      </c>
      <c r="CQ308" s="76">
        <f t="shared" si="1951"/>
        <v>659912.10000000009</v>
      </c>
      <c r="CR308" s="76">
        <f t="shared" si="1952"/>
        <v>771071.27</v>
      </c>
      <c r="CS308" s="76">
        <f t="shared" si="1953"/>
        <v>322471.33333333337</v>
      </c>
      <c r="CT308" s="76">
        <f t="shared" si="1954"/>
        <v>1359498.2520000001</v>
      </c>
      <c r="CU308" s="76">
        <f t="shared" si="1955"/>
        <v>532127.88</v>
      </c>
      <c r="CV308" s="76">
        <f t="shared" si="1956"/>
        <v>863351.74749999994</v>
      </c>
      <c r="CW308" s="76">
        <f t="shared" si="1957"/>
        <v>1108049.0628571429</v>
      </c>
      <c r="CX308" s="76">
        <f t="shared" si="1958"/>
        <v>965703.25384615373</v>
      </c>
      <c r="CY308" s="76">
        <f t="shared" si="1959"/>
        <v>722028.70804733736</v>
      </c>
      <c r="CZ308" s="76">
        <f t="shared" si="1960"/>
        <v>1266012.0086538461</v>
      </c>
      <c r="DA308" s="76">
        <f t="shared" si="1961"/>
        <v>3422745.2013369952</v>
      </c>
      <c r="DB308" s="76">
        <f t="shared" si="1962"/>
        <v>2026299.5240170937</v>
      </c>
      <c r="DC308" s="76">
        <f t="shared" si="1963"/>
        <v>0</v>
      </c>
      <c r="DD308" s="76">
        <f t="shared" si="1963"/>
        <v>0</v>
      </c>
      <c r="DE308" s="88">
        <f t="shared" si="1965"/>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64"/>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66"/>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46"/>
        <v>328873.91249999998</v>
      </c>
      <c r="CM309" s="76">
        <f t="shared" si="1947"/>
        <v>373837.47999999992</v>
      </c>
      <c r="CN309" s="76">
        <f t="shared" si="1948"/>
        <v>257732.07</v>
      </c>
      <c r="CO309" s="76">
        <f t="shared" si="1949"/>
        <v>446827.07857142866</v>
      </c>
      <c r="CP309" s="76">
        <f t="shared" si="1950"/>
        <v>373575.4642857142</v>
      </c>
      <c r="CQ309" s="76">
        <f t="shared" si="1951"/>
        <v>620167.50000000012</v>
      </c>
      <c r="CR309" s="76">
        <f t="shared" si="1952"/>
        <v>13999.999999999998</v>
      </c>
      <c r="CS309" s="76">
        <f t="shared" si="1953"/>
        <v>2133205.06</v>
      </c>
      <c r="CT309" s="76">
        <f t="shared" si="1954"/>
        <v>947860.54333333345</v>
      </c>
      <c r="CU309" s="76">
        <f t="shared" si="1955"/>
        <v>511868.97777777782</v>
      </c>
      <c r="CV309" s="76">
        <f t="shared" si="1956"/>
        <v>759153.09388888883</v>
      </c>
      <c r="CW309" s="76">
        <f t="shared" si="1957"/>
        <v>1043508.9199999999</v>
      </c>
      <c r="CX309" s="76">
        <f t="shared" si="1958"/>
        <v>79279.024230769224</v>
      </c>
      <c r="CY309" s="76">
        <f t="shared" si="1959"/>
        <v>875889.65158072719</v>
      </c>
      <c r="CZ309" s="76">
        <f t="shared" si="1960"/>
        <v>2067288.0230769231</v>
      </c>
      <c r="DA309" s="76">
        <f t="shared" si="1961"/>
        <v>2130007.0245543341</v>
      </c>
      <c r="DB309" s="76">
        <f t="shared" si="1962"/>
        <v>1988751.1421367517</v>
      </c>
      <c r="DC309" s="76">
        <f t="shared" si="1963"/>
        <v>0</v>
      </c>
      <c r="DD309" s="76">
        <f t="shared" si="1963"/>
        <v>0</v>
      </c>
      <c r="DE309" s="88">
        <f t="shared" si="1965"/>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64"/>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66"/>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46"/>
        <v>0</v>
      </c>
      <c r="CM310" s="76">
        <f t="shared" si="1947"/>
        <v>379325.19624999992</v>
      </c>
      <c r="CN310" s="76">
        <f t="shared" si="1948"/>
        <v>288657.96000000002</v>
      </c>
      <c r="CO310" s="76">
        <f t="shared" si="1949"/>
        <v>574021.51428571437</v>
      </c>
      <c r="CP310" s="76">
        <f t="shared" si="1950"/>
        <v>432463.84642857133</v>
      </c>
      <c r="CQ310" s="76">
        <f t="shared" si="1951"/>
        <v>4390.8975</v>
      </c>
      <c r="CR310" s="76">
        <f t="shared" si="1952"/>
        <v>711855.89999999991</v>
      </c>
      <c r="CS310" s="76">
        <f t="shared" si="1953"/>
        <v>1296986.5499999998</v>
      </c>
      <c r="CT310" s="76">
        <f t="shared" si="1954"/>
        <v>1113399.056875</v>
      </c>
      <c r="CU310" s="76">
        <f t="shared" si="1955"/>
        <v>506414.93333333335</v>
      </c>
      <c r="CV310" s="76">
        <f t="shared" si="1956"/>
        <v>666848.63833333331</v>
      </c>
      <c r="CW310" s="76">
        <f t="shared" si="1957"/>
        <v>9669.4399999999987</v>
      </c>
      <c r="CX310" s="76">
        <f t="shared" si="1958"/>
        <v>1475020.4238461538</v>
      </c>
      <c r="CY310" s="76">
        <f t="shared" si="1959"/>
        <v>726860.09041420138</v>
      </c>
      <c r="CZ310" s="76">
        <f t="shared" si="1960"/>
        <v>1387478.528846154</v>
      </c>
      <c r="DA310" s="76">
        <f t="shared" si="1961"/>
        <v>1755078.1788461541</v>
      </c>
      <c r="DB310" s="76">
        <f t="shared" si="1962"/>
        <v>120126.96611111109</v>
      </c>
      <c r="DC310" s="76">
        <f t="shared" si="1963"/>
        <v>3111056.4930288461</v>
      </c>
      <c r="DD310" s="76">
        <f t="shared" si="1963"/>
        <v>0</v>
      </c>
      <c r="DE310" s="88">
        <f t="shared" si="1965"/>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64"/>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66"/>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46"/>
        <v>309125.51999999996</v>
      </c>
      <c r="CM311" s="76">
        <f t="shared" si="1947"/>
        <v>336778.46124999993</v>
      </c>
      <c r="CN311" s="76">
        <f t="shared" si="1948"/>
        <v>271997.1216666667</v>
      </c>
      <c r="CO311" s="76">
        <f t="shared" si="1949"/>
        <v>767210.83571428584</v>
      </c>
      <c r="CP311" s="76">
        <f t="shared" si="1950"/>
        <v>429034.07857142849</v>
      </c>
      <c r="CQ311" s="76">
        <f t="shared" si="1951"/>
        <v>632144.03500000003</v>
      </c>
      <c r="CR311" s="76">
        <f t="shared" si="1952"/>
        <v>563000.64</v>
      </c>
      <c r="CS311" s="76">
        <f t="shared" si="1953"/>
        <v>1530986.2983333336</v>
      </c>
      <c r="CT311" s="76">
        <f t="shared" si="1954"/>
        <v>1096745.6250000002</v>
      </c>
      <c r="CU311" s="76">
        <f t="shared" si="1955"/>
        <v>442532.62222222221</v>
      </c>
      <c r="CV311" s="76">
        <f t="shared" si="1956"/>
        <v>21865.237777777777</v>
      </c>
      <c r="CW311" s="76">
        <f t="shared" si="1957"/>
        <v>1207764.9714285713</v>
      </c>
      <c r="CX311" s="76">
        <f t="shared" si="1958"/>
        <v>1093745.8553846152</v>
      </c>
      <c r="CY311" s="76">
        <f t="shared" si="1959"/>
        <v>808722.92769230786</v>
      </c>
      <c r="CZ311" s="76">
        <f t="shared" si="1960"/>
        <v>1378751.1323076924</v>
      </c>
      <c r="DA311" s="76">
        <f t="shared" si="1961"/>
        <v>51002.375714285721</v>
      </c>
      <c r="DB311" s="76">
        <f t="shared" si="1962"/>
        <v>0</v>
      </c>
      <c r="DC311" s="76">
        <f t="shared" si="1963"/>
        <v>2615502.27534188</v>
      </c>
      <c r="DD311" s="76">
        <f t="shared" si="1963"/>
        <v>0</v>
      </c>
      <c r="DE311" s="88">
        <f t="shared" si="1965"/>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64"/>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66"/>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46"/>
        <v>274934.315</v>
      </c>
      <c r="CM312" s="76">
        <f t="shared" si="1947"/>
        <v>278799.25</v>
      </c>
      <c r="CN312" s="76">
        <f t="shared" si="1948"/>
        <v>302423.26333333337</v>
      </c>
      <c r="CO312" s="76">
        <f t="shared" si="1949"/>
        <v>787798.62857142871</v>
      </c>
      <c r="CP312" s="76">
        <f t="shared" si="1950"/>
        <v>30941.365714285712</v>
      </c>
      <c r="CQ312" s="76">
        <f t="shared" si="1951"/>
        <v>517439.12625000003</v>
      </c>
      <c r="CR312" s="76">
        <f t="shared" si="1952"/>
        <v>564744.6</v>
      </c>
      <c r="CS312" s="76">
        <f t="shared" si="1953"/>
        <v>1356033.4200000002</v>
      </c>
      <c r="CT312" s="76">
        <f t="shared" si="1954"/>
        <v>1018893.312857143</v>
      </c>
      <c r="CU312" s="76">
        <f t="shared" si="1955"/>
        <v>18326</v>
      </c>
      <c r="CV312" s="76">
        <f t="shared" si="1956"/>
        <v>533521.1994444445</v>
      </c>
      <c r="CW312" s="76">
        <f t="shared" si="1957"/>
        <v>621903.6385714286</v>
      </c>
      <c r="CX312" s="76">
        <f t="shared" si="1958"/>
        <v>1017220.3449999999</v>
      </c>
      <c r="CY312" s="76">
        <f t="shared" si="1959"/>
        <v>772225.83618131874</v>
      </c>
      <c r="CZ312" s="76">
        <f t="shared" si="1960"/>
        <v>1077172.4076923078</v>
      </c>
      <c r="DA312" s="76">
        <f t="shared" si="1961"/>
        <v>0</v>
      </c>
      <c r="DB312" s="76">
        <f t="shared" si="1962"/>
        <v>2019700.1299999997</v>
      </c>
      <c r="DC312" s="76">
        <f t="shared" si="1963"/>
        <v>3875217.3635531138</v>
      </c>
      <c r="DD312" s="76">
        <f t="shared" si="1963"/>
        <v>0</v>
      </c>
      <c r="DE312" s="88">
        <f t="shared" si="1965"/>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64"/>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66"/>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46"/>
        <v>273728.06</v>
      </c>
      <c r="CM313" s="76">
        <f t="shared" si="1947"/>
        <v>244666.86750000005</v>
      </c>
      <c r="CN313" s="76">
        <f t="shared" si="1948"/>
        <v>243759.72833333336</v>
      </c>
      <c r="CO313" s="76">
        <f t="shared" si="1949"/>
        <v>61674.548571428575</v>
      </c>
      <c r="CP313" s="76">
        <f t="shared" si="1950"/>
        <v>325980.07</v>
      </c>
      <c r="CQ313" s="76">
        <f t="shared" si="1951"/>
        <v>715209.78142857156</v>
      </c>
      <c r="CR313" s="76">
        <f t="shared" si="1952"/>
        <v>505092.60999999993</v>
      </c>
      <c r="CS313" s="76">
        <f t="shared" si="1953"/>
        <v>1480143.51</v>
      </c>
      <c r="CT313" s="76">
        <f t="shared" si="1954"/>
        <v>980548.34571428585</v>
      </c>
      <c r="CU313" s="76">
        <f t="shared" si="1955"/>
        <v>585734.71250000002</v>
      </c>
      <c r="CV313" s="76">
        <f t="shared" si="1956"/>
        <v>430000.85624999995</v>
      </c>
      <c r="CW313" s="76">
        <f t="shared" si="1957"/>
        <v>611007.59571428574</v>
      </c>
      <c r="CX313" s="76">
        <f t="shared" si="1958"/>
        <v>1020012.2833653846</v>
      </c>
      <c r="CY313" s="76">
        <f t="shared" si="1959"/>
        <v>663665.5276236264</v>
      </c>
      <c r="CZ313" s="76">
        <f t="shared" si="1960"/>
        <v>0</v>
      </c>
      <c r="DA313" s="76">
        <f t="shared" si="1961"/>
        <v>3056328.0100068678</v>
      </c>
      <c r="DB313" s="76">
        <f t="shared" si="1962"/>
        <v>1960939.3788156288</v>
      </c>
      <c r="DC313" s="76">
        <f t="shared" si="1963"/>
        <v>1936980.3235897438</v>
      </c>
      <c r="DD313" s="76">
        <f t="shared" si="1963"/>
        <v>0</v>
      </c>
      <c r="DE313" s="88">
        <f t="shared" si="1965"/>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64"/>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66"/>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46"/>
        <v>263731.30499999999</v>
      </c>
      <c r="CM314" s="76">
        <f t="shared" si="1947"/>
        <v>160831.19250000003</v>
      </c>
      <c r="CN314" s="76">
        <f t="shared" si="1948"/>
        <v>30065.280000000002</v>
      </c>
      <c r="CO314" s="76">
        <f t="shared" si="1949"/>
        <v>908935.40000000014</v>
      </c>
      <c r="CP314" s="76">
        <f t="shared" si="1950"/>
        <v>347772.96428571426</v>
      </c>
      <c r="CQ314" s="76">
        <f t="shared" si="1951"/>
        <v>592777.3237500001</v>
      </c>
      <c r="CR314" s="76">
        <f t="shared" si="1952"/>
        <v>423517.00499999995</v>
      </c>
      <c r="CS314" s="76">
        <f t="shared" si="1953"/>
        <v>1354770.6300000001</v>
      </c>
      <c r="CT314" s="76">
        <f t="shared" si="1954"/>
        <v>20145.972000000002</v>
      </c>
      <c r="CU314" s="76">
        <f t="shared" si="1955"/>
        <v>383896.10000000003</v>
      </c>
      <c r="CV314" s="76">
        <f t="shared" si="1956"/>
        <v>587835.22000000009</v>
      </c>
      <c r="CW314" s="76">
        <f t="shared" si="1957"/>
        <v>526989.80999999994</v>
      </c>
      <c r="CX314" s="76">
        <f t="shared" si="1958"/>
        <v>1131510.6146153845</v>
      </c>
      <c r="CY314" s="76">
        <f t="shared" si="1959"/>
        <v>5623.1806593406582</v>
      </c>
      <c r="CZ314" s="76">
        <f t="shared" si="1960"/>
        <v>1339934.8456730768</v>
      </c>
      <c r="DA314" s="76">
        <f t="shared" si="1961"/>
        <v>2406750.0509478021</v>
      </c>
      <c r="DB314" s="76">
        <f t="shared" si="1962"/>
        <v>2563671.9820207572</v>
      </c>
      <c r="DC314" s="76">
        <f t="shared" si="1963"/>
        <v>1596735.3941208792</v>
      </c>
      <c r="DD314" s="76">
        <f t="shared" si="1963"/>
        <v>0</v>
      </c>
      <c r="DE314" s="88">
        <f t="shared" si="1965"/>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64"/>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66"/>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46"/>
        <v>302469.86</v>
      </c>
      <c r="CM315" s="76">
        <f t="shared" si="1947"/>
        <v>11911.617142857145</v>
      </c>
      <c r="CN315" s="76">
        <f t="shared" si="1948"/>
        <v>265435.38</v>
      </c>
      <c r="CO315" s="76">
        <f t="shared" si="1949"/>
        <v>616566.84571428574</v>
      </c>
      <c r="CP315" s="76">
        <f t="shared" si="1950"/>
        <v>374966.82249999995</v>
      </c>
      <c r="CQ315" s="76">
        <f t="shared" si="1951"/>
        <v>686320.87125000008</v>
      </c>
      <c r="CR315" s="76">
        <f t="shared" si="1952"/>
        <v>366749.83999999997</v>
      </c>
      <c r="CS315" s="76">
        <f t="shared" si="1953"/>
        <v>115323.46666666666</v>
      </c>
      <c r="CT315" s="76">
        <f t="shared" si="1954"/>
        <v>1335003.9780000001</v>
      </c>
      <c r="CU315" s="76">
        <f t="shared" si="1955"/>
        <v>331196.95</v>
      </c>
      <c r="CV315" s="76">
        <f t="shared" si="1956"/>
        <v>545258.56500000006</v>
      </c>
      <c r="CW315" s="76">
        <f t="shared" si="1957"/>
        <v>613842.8528571428</v>
      </c>
      <c r="CX315" s="76">
        <f t="shared" si="1958"/>
        <v>914647.38163461536</v>
      </c>
      <c r="CY315" s="76">
        <f t="shared" si="1959"/>
        <v>804742.183690476</v>
      </c>
      <c r="CZ315" s="76">
        <f t="shared" si="1960"/>
        <v>1499066.1029807695</v>
      </c>
      <c r="DA315" s="76">
        <f t="shared" si="1961"/>
        <v>2459944.9089835165</v>
      </c>
      <c r="DB315" s="76">
        <f t="shared" si="1962"/>
        <v>1599414.1497191696</v>
      </c>
      <c r="DC315" s="76">
        <f t="shared" si="1963"/>
        <v>0</v>
      </c>
      <c r="DD315" s="76">
        <f t="shared" si="1963"/>
        <v>0</v>
      </c>
      <c r="DE315" s="88">
        <f t="shared" si="1965"/>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64"/>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66"/>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46"/>
        <v>255517.56999999998</v>
      </c>
      <c r="CM316" s="76">
        <f t="shared" si="1947"/>
        <v>259966.1771428572</v>
      </c>
      <c r="CN316" s="76">
        <f t="shared" si="1948"/>
        <v>213733.96800000002</v>
      </c>
      <c r="CO316" s="76">
        <f t="shared" si="1949"/>
        <v>543538.04142857157</v>
      </c>
      <c r="CP316" s="76">
        <f t="shared" si="1950"/>
        <v>414025.08124999999</v>
      </c>
      <c r="CQ316" s="76">
        <f t="shared" si="1951"/>
        <v>567412.17249999999</v>
      </c>
      <c r="CR316" s="76">
        <f t="shared" si="1952"/>
        <v>18050.599999999999</v>
      </c>
      <c r="CS316" s="76">
        <f t="shared" si="1953"/>
        <v>1351482.9333333333</v>
      </c>
      <c r="CT316" s="76">
        <f t="shared" si="1954"/>
        <v>731940.59400000016</v>
      </c>
      <c r="CU316" s="76">
        <f t="shared" si="1955"/>
        <v>406970.28750000003</v>
      </c>
      <c r="CV316" s="76">
        <f t="shared" si="1956"/>
        <v>589878.08250000014</v>
      </c>
      <c r="CW316" s="76">
        <f t="shared" si="1957"/>
        <v>584424.8142857143</v>
      </c>
      <c r="CX316" s="76">
        <f t="shared" si="1958"/>
        <v>7896.966826923076</v>
      </c>
      <c r="CY316" s="76">
        <f t="shared" si="1959"/>
        <v>624191.04778221785</v>
      </c>
      <c r="CZ316" s="76">
        <f t="shared" si="1960"/>
        <v>1946302.3256250003</v>
      </c>
      <c r="DA316" s="76">
        <f t="shared" si="1961"/>
        <v>1758909.1373076921</v>
      </c>
      <c r="DB316" s="76">
        <f t="shared" si="1962"/>
        <v>7682.7277167277161</v>
      </c>
      <c r="DC316" s="76">
        <f t="shared" si="1963"/>
        <v>0</v>
      </c>
      <c r="DD316" s="76">
        <f t="shared" si="1963"/>
        <v>0</v>
      </c>
      <c r="DE316" s="88">
        <f t="shared" si="1965"/>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64"/>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66"/>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46"/>
        <v>13152.699999999999</v>
      </c>
      <c r="CM317" s="76">
        <f t="shared" si="1947"/>
        <v>216461.3971428572</v>
      </c>
      <c r="CN317" s="76">
        <f t="shared" si="1948"/>
        <v>224692.18800000002</v>
      </c>
      <c r="CO317" s="76">
        <f t="shared" si="1949"/>
        <v>632942.08714285726</v>
      </c>
      <c r="CP317" s="76">
        <f t="shared" si="1950"/>
        <v>457086.32499999995</v>
      </c>
      <c r="CQ317" s="76">
        <f t="shared" si="1951"/>
        <v>17668.241250000003</v>
      </c>
      <c r="CR317" s="76">
        <f t="shared" si="1952"/>
        <v>382429.83500000002</v>
      </c>
      <c r="CS317" s="76">
        <f t="shared" si="1953"/>
        <v>1010278.1333333333</v>
      </c>
      <c r="CT317" s="76">
        <f t="shared" si="1954"/>
        <v>935958.40800000017</v>
      </c>
      <c r="CU317" s="76">
        <f t="shared" si="1955"/>
        <v>444683.92500000005</v>
      </c>
      <c r="CV317" s="76">
        <f t="shared" si="1956"/>
        <v>587344.75250000006</v>
      </c>
      <c r="CW317" s="76">
        <f t="shared" si="1957"/>
        <v>25474.64857142857</v>
      </c>
      <c r="CX317" s="76">
        <f t="shared" si="1958"/>
        <v>1117110.8881730768</v>
      </c>
      <c r="CY317" s="76">
        <f t="shared" si="1959"/>
        <v>565753.03424575424</v>
      </c>
      <c r="CZ317" s="76">
        <f t="shared" si="1960"/>
        <v>934698.98711538466</v>
      </c>
      <c r="DA317" s="76">
        <f t="shared" si="1961"/>
        <v>198533.02103021977</v>
      </c>
      <c r="DB317" s="76">
        <f t="shared" si="1962"/>
        <v>22175.145909645908</v>
      </c>
      <c r="DC317" s="76">
        <f t="shared" si="1963"/>
        <v>44302.720000000001</v>
      </c>
      <c r="DD317" s="76">
        <f t="shared" si="1963"/>
        <v>0</v>
      </c>
      <c r="DE317" s="88">
        <f t="shared" si="1965"/>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64"/>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66"/>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46"/>
        <v>391004.15333333338</v>
      </c>
      <c r="CM318" s="76">
        <f t="shared" si="1947"/>
        <v>277713.55499999993</v>
      </c>
      <c r="CN318" s="76">
        <f t="shared" si="1948"/>
        <v>305550.69999999995</v>
      </c>
      <c r="CO318" s="76">
        <f t="shared" si="1949"/>
        <v>585628.62428571435</v>
      </c>
      <c r="CP318" s="76">
        <f t="shared" si="1950"/>
        <v>407281.03125</v>
      </c>
      <c r="CQ318" s="76">
        <f t="shared" si="1951"/>
        <v>785581.90125</v>
      </c>
      <c r="CR318" s="76">
        <f t="shared" si="1952"/>
        <v>385468.93333333335</v>
      </c>
      <c r="CS318" s="76">
        <f t="shared" si="1953"/>
        <v>794534.73750000005</v>
      </c>
      <c r="CT318" s="76">
        <f t="shared" si="1954"/>
        <v>1122970.4640000002</v>
      </c>
      <c r="CU318" s="76">
        <f t="shared" si="1955"/>
        <v>547981.96250000002</v>
      </c>
      <c r="CV318" s="76">
        <f t="shared" si="1956"/>
        <v>11427.918749999999</v>
      </c>
      <c r="CW318" s="76">
        <f t="shared" si="1957"/>
        <v>774503.80714285711</v>
      </c>
      <c r="CX318" s="76">
        <f t="shared" si="1958"/>
        <v>788528.26471153833</v>
      </c>
      <c r="CY318" s="76">
        <f t="shared" si="1959"/>
        <v>746915.89666666673</v>
      </c>
      <c r="CZ318" s="76">
        <f t="shared" si="1960"/>
        <v>1204387.1053846157</v>
      </c>
      <c r="DA318" s="76">
        <f t="shared" si="1961"/>
        <v>221964.2496565934</v>
      </c>
      <c r="DB318" s="76">
        <f t="shared" si="1962"/>
        <v>0</v>
      </c>
      <c r="DC318" s="76">
        <f t="shared" si="1963"/>
        <v>2440947.5979807694</v>
      </c>
      <c r="DD318" s="76">
        <f t="shared" si="1963"/>
        <v>0</v>
      </c>
      <c r="DE318" s="88">
        <f t="shared" si="1965"/>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64"/>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66"/>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46"/>
        <v>370119.71000000008</v>
      </c>
      <c r="CM319" s="76">
        <f t="shared" si="1947"/>
        <v>263861.14374999993</v>
      </c>
      <c r="CN319" s="76">
        <f t="shared" si="1948"/>
        <v>332202.29999999993</v>
      </c>
      <c r="CO319" s="76">
        <f t="shared" si="1949"/>
        <v>498036.57428571436</v>
      </c>
      <c r="CP319" s="76">
        <f t="shared" si="1950"/>
        <v>6832.9800000000005</v>
      </c>
      <c r="CQ319" s="76">
        <f t="shared" si="1951"/>
        <v>527685.48</v>
      </c>
      <c r="CR319" s="76">
        <f t="shared" si="1952"/>
        <v>298898.95333333337</v>
      </c>
      <c r="CS319" s="76">
        <f t="shared" si="1953"/>
        <v>1036826.31</v>
      </c>
      <c r="CT319" s="76">
        <f t="shared" si="1954"/>
        <v>1170373.9740000002</v>
      </c>
      <c r="CU319" s="76">
        <f t="shared" si="1955"/>
        <v>26294.399999999998</v>
      </c>
      <c r="CV319" s="76">
        <f t="shared" si="1956"/>
        <v>771802.67874999985</v>
      </c>
      <c r="CW319" s="76">
        <f t="shared" si="1957"/>
        <v>693066.27142857143</v>
      </c>
      <c r="CX319" s="76">
        <f t="shared" si="1958"/>
        <v>758633.50124999986</v>
      </c>
      <c r="CY319" s="76">
        <f t="shared" si="1959"/>
        <v>633700.5230769231</v>
      </c>
      <c r="CZ319" s="76">
        <f t="shared" si="1960"/>
        <v>1220968.4994230771</v>
      </c>
      <c r="DA319" s="76">
        <f t="shared" si="1961"/>
        <v>14142.307692307691</v>
      </c>
      <c r="DB319" s="76">
        <f t="shared" si="1962"/>
        <v>1661628.9480769231</v>
      </c>
      <c r="DC319" s="76">
        <f t="shared" si="1963"/>
        <v>1465860.5962026864</v>
      </c>
      <c r="DD319" s="76">
        <f t="shared" si="1963"/>
        <v>0</v>
      </c>
      <c r="DE319" s="88">
        <f t="shared" si="1965"/>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64"/>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66"/>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46"/>
        <v>399232.26</v>
      </c>
      <c r="CM320" s="76">
        <f t="shared" si="1947"/>
        <v>318190.74</v>
      </c>
      <c r="CN320" s="76">
        <f t="shared" si="1948"/>
        <v>376474.49999999994</v>
      </c>
      <c r="CO320" s="76">
        <f t="shared" si="1949"/>
        <v>12728.320000000002</v>
      </c>
      <c r="CP320" s="76">
        <f t="shared" si="1950"/>
        <v>381464.86000000004</v>
      </c>
      <c r="CQ320" s="76">
        <f t="shared" si="1951"/>
        <v>429033.875</v>
      </c>
      <c r="CR320" s="76">
        <f t="shared" si="1952"/>
        <v>337850.55333333334</v>
      </c>
      <c r="CS320" s="76">
        <f t="shared" si="1953"/>
        <v>665719.34250000003</v>
      </c>
      <c r="CT320" s="76">
        <f t="shared" si="1954"/>
        <v>970689.48900000018</v>
      </c>
      <c r="CU320" s="76">
        <f t="shared" si="1955"/>
        <v>538557.01714285708</v>
      </c>
      <c r="CV320" s="76">
        <f t="shared" si="1956"/>
        <v>530504.72499999998</v>
      </c>
      <c r="CW320" s="76">
        <f t="shared" si="1957"/>
        <v>784013.23428571434</v>
      </c>
      <c r="CX320" s="76">
        <f t="shared" si="1958"/>
        <v>753174.30461538455</v>
      </c>
      <c r="CY320" s="76">
        <f t="shared" si="1959"/>
        <v>557712.3623076923</v>
      </c>
      <c r="CZ320" s="76">
        <f t="shared" si="1960"/>
        <v>0</v>
      </c>
      <c r="DA320" s="76">
        <f t="shared" si="1961"/>
        <v>2139149.1978846155</v>
      </c>
      <c r="DB320" s="76">
        <f t="shared" si="1962"/>
        <v>2564971.4492307692</v>
      </c>
      <c r="DC320" s="76">
        <f t="shared" si="1963"/>
        <v>1585936.4220512821</v>
      </c>
      <c r="DD320" s="76">
        <f t="shared" si="1963"/>
        <v>0</v>
      </c>
      <c r="DE320" s="88">
        <f t="shared" si="1965"/>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64"/>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66"/>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46"/>
        <v>559652.91250000009</v>
      </c>
      <c r="CM321" s="76">
        <f t="shared" si="1947"/>
        <v>228840.56999999998</v>
      </c>
      <c r="CN321" s="76">
        <f t="shared" si="1948"/>
        <v>29827.599999999995</v>
      </c>
      <c r="CO321" s="76">
        <f t="shared" si="1949"/>
        <v>460216.87571428576</v>
      </c>
      <c r="CP321" s="76">
        <f t="shared" si="1950"/>
        <v>179088.56000000003</v>
      </c>
      <c r="CQ321" s="76">
        <f t="shared" si="1951"/>
        <v>503463.30624999997</v>
      </c>
      <c r="CR321" s="76">
        <f t="shared" si="1952"/>
        <v>220748.13333333333</v>
      </c>
      <c r="CS321" s="76">
        <f t="shared" si="1953"/>
        <v>672261.89250000007</v>
      </c>
      <c r="CT321" s="76">
        <f t="shared" si="1954"/>
        <v>7961.8000000000011</v>
      </c>
      <c r="CU321" s="76">
        <f t="shared" si="1955"/>
        <v>493212.13714285713</v>
      </c>
      <c r="CV321" s="76">
        <f t="shared" si="1956"/>
        <v>596498.45062499994</v>
      </c>
      <c r="CW321" s="76">
        <f t="shared" si="1957"/>
        <v>640534.34714285715</v>
      </c>
      <c r="CX321" s="76">
        <f t="shared" si="1958"/>
        <v>849611.60730769229</v>
      </c>
      <c r="CY321" s="76">
        <f t="shared" si="1959"/>
        <v>24210.360598290605</v>
      </c>
      <c r="CZ321" s="76">
        <f t="shared" si="1960"/>
        <v>595636.6217307694</v>
      </c>
      <c r="DA321" s="76">
        <f t="shared" si="1961"/>
        <v>2454176.6502884612</v>
      </c>
      <c r="DB321" s="76">
        <f t="shared" si="1962"/>
        <v>1747307.3696703294</v>
      </c>
      <c r="DC321" s="76">
        <f t="shared" si="1963"/>
        <v>1235525.8326923079</v>
      </c>
      <c r="DD321" s="76">
        <f t="shared" si="1963"/>
        <v>0</v>
      </c>
      <c r="DE321" s="88">
        <f t="shared" si="1965"/>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64"/>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66"/>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46"/>
        <v>521844.82000000007</v>
      </c>
      <c r="CM322" s="76">
        <f t="shared" si="1947"/>
        <v>6105</v>
      </c>
      <c r="CN322" s="76">
        <f t="shared" si="1948"/>
        <v>496281.89999999991</v>
      </c>
      <c r="CO322" s="76">
        <f t="shared" si="1949"/>
        <v>395423.32142857148</v>
      </c>
      <c r="CP322" s="76">
        <f t="shared" si="1950"/>
        <v>242525.86749999999</v>
      </c>
      <c r="CQ322" s="76">
        <f t="shared" si="1951"/>
        <v>440914.71249999997</v>
      </c>
      <c r="CR322" s="76">
        <f t="shared" si="1952"/>
        <v>169974.93333333332</v>
      </c>
      <c r="CS322" s="76">
        <f t="shared" si="1953"/>
        <v>19288.665000000001</v>
      </c>
      <c r="CT322" s="76">
        <f t="shared" si="1954"/>
        <v>796030.07000000018</v>
      </c>
      <c r="CU322" s="76">
        <f t="shared" si="1955"/>
        <v>502005.49714285712</v>
      </c>
      <c r="CV322" s="76">
        <f t="shared" si="1956"/>
        <v>588416.71437499998</v>
      </c>
      <c r="CW322" s="76">
        <f t="shared" si="1957"/>
        <v>823005.39571428578</v>
      </c>
      <c r="CX322" s="76">
        <f t="shared" si="1958"/>
        <v>714016.88716346154</v>
      </c>
      <c r="CY322" s="76">
        <f t="shared" si="1959"/>
        <v>402858.46205128211</v>
      </c>
      <c r="CZ322" s="76">
        <f t="shared" si="1960"/>
        <v>936407.91910256422</v>
      </c>
      <c r="DA322" s="76">
        <f t="shared" si="1961"/>
        <v>2358169.7999999998</v>
      </c>
      <c r="DB322" s="76">
        <f t="shared" si="1962"/>
        <v>1901176.2969230767</v>
      </c>
      <c r="DC322" s="76">
        <f t="shared" si="1963"/>
        <v>0</v>
      </c>
      <c r="DD322" s="76">
        <f t="shared" si="1963"/>
        <v>0</v>
      </c>
      <c r="DE322" s="88">
        <f t="shared" si="1965"/>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64"/>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66"/>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67">B323*AT323</f>
        <v>491302.14000000007</v>
      </c>
      <c r="CM323" s="76">
        <f t="shared" ref="CM323:CM367" si="1968">C323*AU323</f>
        <v>303501.5</v>
      </c>
      <c r="CN323" s="76">
        <f t="shared" ref="CN323:CN367" si="1969">D323*AV323</f>
        <v>417534.49999999988</v>
      </c>
      <c r="CO323" s="76">
        <f t="shared" ref="CO323:CO367" si="1970">E323*AW323</f>
        <v>423334.9671428572</v>
      </c>
      <c r="CP323" s="76">
        <f t="shared" ref="CP323:CP367" si="1971">F323*AX323</f>
        <v>337122.09125</v>
      </c>
      <c r="CQ323" s="76">
        <f t="shared" ref="CQ323:CQ367" si="1972">G323*AY323</f>
        <v>424431.85624999995</v>
      </c>
      <c r="CR323" s="76">
        <f t="shared" ref="CR323:CR367" si="1973">H323*AZ323</f>
        <v>4014.2666666666669</v>
      </c>
      <c r="CS323" s="76">
        <f t="shared" ref="CS323:CS367" si="1974">I323*BA323</f>
        <v>871910.80500000005</v>
      </c>
      <c r="CT323" s="76">
        <f t="shared" ref="CT323:CT367" si="1975">J323*BB323</f>
        <v>1213565.75</v>
      </c>
      <c r="CU323" s="76">
        <f t="shared" ref="CU323:CU367" si="1976">K323*BC323</f>
        <v>533473.5085714286</v>
      </c>
      <c r="CV323" s="76">
        <f t="shared" ref="CV323:CV367" si="1977">L323*BD323</f>
        <v>729289.5199999999</v>
      </c>
      <c r="CW323" s="76">
        <f t="shared" ref="CW323:CW367" si="1978">M323*BE323</f>
        <v>684639.81857142865</v>
      </c>
      <c r="CX323" s="76">
        <f t="shared" ref="CX323:CX367" si="1979">N323*BF323</f>
        <v>20690.55206730769</v>
      </c>
      <c r="CY323" s="76">
        <f t="shared" ref="CY323:CY367" si="1980">O323*BG323</f>
        <v>431020.56820512813</v>
      </c>
      <c r="CZ323" s="76">
        <f t="shared" ref="CZ323:CZ367" si="1981">P323*BH323</f>
        <v>1249210.3583333334</v>
      </c>
      <c r="DA323" s="76">
        <f t="shared" ref="DA323:DA367" si="1982">Q323*BI323</f>
        <v>2611285.6239285716</v>
      </c>
      <c r="DB323" s="76">
        <f t="shared" ref="DB323:DB367" si="1983">R323*BJ323</f>
        <v>1104212.4448351648</v>
      </c>
      <c r="DC323" s="76">
        <f t="shared" ref="DC323:DD367" si="1984">S323*BK323</f>
        <v>0</v>
      </c>
      <c r="DD323" s="76">
        <f t="shared" si="1984"/>
        <v>0</v>
      </c>
      <c r="DE323" s="88">
        <f t="shared" si="1965"/>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85">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66"/>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67"/>
        <v>25050.025000000001</v>
      </c>
      <c r="CM324" s="76">
        <f t="shared" si="1968"/>
        <v>255225</v>
      </c>
      <c r="CN324" s="76">
        <f t="shared" si="1969"/>
        <v>348999.99999999994</v>
      </c>
      <c r="CO324" s="76">
        <f t="shared" si="1970"/>
        <v>451118.08000000002</v>
      </c>
      <c r="CP324" s="76">
        <f t="shared" si="1971"/>
        <v>394049.39999999997</v>
      </c>
      <c r="CQ324" s="76">
        <f t="shared" si="1972"/>
        <v>22742.197500000002</v>
      </c>
      <c r="CR324" s="76">
        <f t="shared" si="1973"/>
        <v>252900.10333333336</v>
      </c>
      <c r="CS324" s="76">
        <f t="shared" si="1974"/>
        <v>970640.65</v>
      </c>
      <c r="CT324" s="76">
        <f t="shared" si="1975"/>
        <v>1049075.9666666668</v>
      </c>
      <c r="CU324" s="76">
        <f t="shared" si="1976"/>
        <v>416152.59428571427</v>
      </c>
      <c r="CV324" s="76">
        <f t="shared" si="1977"/>
        <v>623268.26</v>
      </c>
      <c r="CW324" s="76">
        <f t="shared" si="1978"/>
        <v>4152.5</v>
      </c>
      <c r="CX324" s="76">
        <f t="shared" si="1979"/>
        <v>976418.99966346147</v>
      </c>
      <c r="CY324" s="76">
        <f t="shared" si="1980"/>
        <v>456063.84865384619</v>
      </c>
      <c r="CZ324" s="76">
        <f t="shared" si="1981"/>
        <v>964962.42938461539</v>
      </c>
      <c r="DA324" s="76">
        <f t="shared" si="1982"/>
        <v>1984001.3871428571</v>
      </c>
      <c r="DB324" s="76">
        <f t="shared" si="1983"/>
        <v>17028.666593406593</v>
      </c>
      <c r="DC324" s="76">
        <f t="shared" si="1984"/>
        <v>994667.09476190456</v>
      </c>
      <c r="DD324" s="76">
        <f t="shared" si="1984"/>
        <v>0</v>
      </c>
      <c r="DE324" s="88">
        <f t="shared" ref="DE324:DE367" si="1986">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85"/>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87">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67"/>
        <v>301997.57500000001</v>
      </c>
      <c r="CM325" s="76">
        <f t="shared" si="1968"/>
        <v>269419.09500000003</v>
      </c>
      <c r="CN325" s="76">
        <f t="shared" si="1969"/>
        <v>337189.59999999992</v>
      </c>
      <c r="CO325" s="76">
        <f t="shared" si="1970"/>
        <v>346639.64999999997</v>
      </c>
      <c r="CP325" s="76">
        <f t="shared" si="1971"/>
        <v>461220.45</v>
      </c>
      <c r="CQ325" s="76">
        <f t="shared" si="1972"/>
        <v>322266.88</v>
      </c>
      <c r="CR325" s="76">
        <f t="shared" si="1973"/>
        <v>223860.58333333331</v>
      </c>
      <c r="CS325" s="76">
        <f t="shared" si="1974"/>
        <v>835145.00000000012</v>
      </c>
      <c r="CT325" s="76">
        <f t="shared" si="1975"/>
        <v>1172590.56</v>
      </c>
      <c r="CU325" s="76">
        <f t="shared" si="1976"/>
        <v>402858.61714285711</v>
      </c>
      <c r="CV325" s="76">
        <f t="shared" si="1977"/>
        <v>9625</v>
      </c>
      <c r="CW325" s="76">
        <f t="shared" si="1978"/>
        <v>777754.83714285714</v>
      </c>
      <c r="CX325" s="76">
        <f t="shared" si="1979"/>
        <v>752568.4692307692</v>
      </c>
      <c r="CY325" s="76">
        <f t="shared" si="1980"/>
        <v>495010.53333333327</v>
      </c>
      <c r="CZ325" s="76">
        <f t="shared" si="1981"/>
        <v>1506797.2920000001</v>
      </c>
      <c r="DA325" s="76">
        <f t="shared" si="1982"/>
        <v>259934.98571428572</v>
      </c>
      <c r="DB325" s="76">
        <f t="shared" si="1983"/>
        <v>0</v>
      </c>
      <c r="DC325" s="76">
        <f t="shared" si="1984"/>
        <v>2164469.7519902317</v>
      </c>
      <c r="DD325" s="76">
        <f t="shared" si="1984"/>
        <v>0</v>
      </c>
      <c r="DE325" s="88">
        <f t="shared" si="1986"/>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85"/>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87"/>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67"/>
        <v>281501.08</v>
      </c>
      <c r="CM326" s="76">
        <f t="shared" si="1968"/>
        <v>359220.42000000004</v>
      </c>
      <c r="CN326" s="76">
        <f t="shared" si="1969"/>
        <v>463772.49999999988</v>
      </c>
      <c r="CO326" s="76">
        <f t="shared" si="1970"/>
        <v>517072.64999999997</v>
      </c>
      <c r="CP326" s="76">
        <f t="shared" si="1971"/>
        <v>6039</v>
      </c>
      <c r="CQ326" s="76">
        <f t="shared" si="1972"/>
        <v>198142.0575</v>
      </c>
      <c r="CR326" s="76">
        <f t="shared" si="1973"/>
        <v>219366.25</v>
      </c>
      <c r="CS326" s="76">
        <f t="shared" si="1974"/>
        <v>944534.73750000005</v>
      </c>
      <c r="CT326" s="76">
        <f t="shared" si="1975"/>
        <v>1136790.645</v>
      </c>
      <c r="CU326" s="76">
        <f t="shared" si="1976"/>
        <v>19868.209999999995</v>
      </c>
      <c r="CV326" s="76">
        <f t="shared" si="1977"/>
        <v>556170.5</v>
      </c>
      <c r="CW326" s="76">
        <f t="shared" si="1978"/>
        <v>577707.01714285719</v>
      </c>
      <c r="CX326" s="76">
        <f t="shared" si="1979"/>
        <v>409951.49514423072</v>
      </c>
      <c r="CY326" s="76">
        <f t="shared" si="1980"/>
        <v>500892.87384615385</v>
      </c>
      <c r="CZ326" s="76">
        <f t="shared" si="1981"/>
        <v>904694.36200000008</v>
      </c>
      <c r="DA326" s="76">
        <f t="shared" si="1982"/>
        <v>45417.857142857145</v>
      </c>
      <c r="DB326" s="76">
        <f t="shared" si="1983"/>
        <v>1504027.0458424906</v>
      </c>
      <c r="DC326" s="76">
        <f t="shared" si="1984"/>
        <v>1935472.7359706957</v>
      </c>
      <c r="DD326" s="76">
        <f t="shared" si="1984"/>
        <v>0</v>
      </c>
      <c r="DE326" s="88">
        <f t="shared" si="1986"/>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85"/>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87"/>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67"/>
        <v>255423.98</v>
      </c>
      <c r="CM327" s="76">
        <f t="shared" si="1968"/>
        <v>447362.86500000005</v>
      </c>
      <c r="CN327" s="76">
        <f t="shared" si="1969"/>
        <v>326584.29999999993</v>
      </c>
      <c r="CO327" s="76">
        <f t="shared" si="1970"/>
        <v>6270</v>
      </c>
      <c r="CP327" s="76">
        <f t="shared" si="1971"/>
        <v>583317.15</v>
      </c>
      <c r="CQ327" s="76">
        <f t="shared" si="1972"/>
        <v>222165.62187500001</v>
      </c>
      <c r="CR327" s="76">
        <f t="shared" si="1973"/>
        <v>376972.60666666669</v>
      </c>
      <c r="CS327" s="76">
        <f t="shared" si="1974"/>
        <v>799779.77250000008</v>
      </c>
      <c r="CT327" s="76">
        <f t="shared" si="1975"/>
        <v>1019318.8450000001</v>
      </c>
      <c r="CU327" s="76">
        <f t="shared" si="1976"/>
        <v>422501.47999999992</v>
      </c>
      <c r="CV327" s="76">
        <f t="shared" si="1977"/>
        <v>606244.02937499993</v>
      </c>
      <c r="CW327" s="76">
        <f t="shared" si="1978"/>
        <v>629952.37</v>
      </c>
      <c r="CX327" s="76">
        <f t="shared" si="1979"/>
        <v>327158.63389423076</v>
      </c>
      <c r="CY327" s="76">
        <f t="shared" si="1980"/>
        <v>470003.24102564098</v>
      </c>
      <c r="CZ327" s="76">
        <f t="shared" si="1981"/>
        <v>0</v>
      </c>
      <c r="DA327" s="76">
        <f t="shared" si="1982"/>
        <v>3845576.8960714289</v>
      </c>
      <c r="DB327" s="76">
        <f t="shared" si="1983"/>
        <v>1179915.4034065935</v>
      </c>
      <c r="DC327" s="76">
        <f t="shared" si="1984"/>
        <v>2935812.3957264954</v>
      </c>
      <c r="DD327" s="76">
        <f t="shared" si="1984"/>
        <v>0</v>
      </c>
      <c r="DE327" s="88">
        <f t="shared" si="1986"/>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85"/>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87"/>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67"/>
        <v>46347.840000000004</v>
      </c>
      <c r="CM328" s="76">
        <f t="shared" si="1968"/>
        <v>320044.5</v>
      </c>
      <c r="CN328" s="76">
        <f t="shared" si="1969"/>
        <v>26597.299999999996</v>
      </c>
      <c r="CO328" s="76">
        <f t="shared" si="1970"/>
        <v>322771.95</v>
      </c>
      <c r="CP328" s="76">
        <f t="shared" si="1971"/>
        <v>482007.14999999997</v>
      </c>
      <c r="CQ328" s="76">
        <f t="shared" si="1972"/>
        <v>17800.199999999997</v>
      </c>
      <c r="CR328" s="76">
        <f t="shared" si="1973"/>
        <v>402315.23499999993</v>
      </c>
      <c r="CS328" s="76">
        <f t="shared" si="1974"/>
        <v>681826.245</v>
      </c>
      <c r="CT328" s="76">
        <f t="shared" si="1975"/>
        <v>15631.000000000002</v>
      </c>
      <c r="CU328" s="76">
        <f t="shared" si="1976"/>
        <v>341742.55333333329</v>
      </c>
      <c r="CV328" s="76">
        <f t="shared" si="1977"/>
        <v>760930.614375</v>
      </c>
      <c r="CW328" s="76">
        <f t="shared" si="1978"/>
        <v>21023.514285714286</v>
      </c>
      <c r="CX328" s="76">
        <f t="shared" si="1979"/>
        <v>596704.36846153846</v>
      </c>
      <c r="CY328" s="76">
        <f t="shared" si="1980"/>
        <v>19703.766153846151</v>
      </c>
      <c r="CZ328" s="76">
        <f t="shared" si="1981"/>
        <v>1034844.3217948717</v>
      </c>
      <c r="DA328" s="76">
        <f t="shared" si="1982"/>
        <v>2243749.8074999996</v>
      </c>
      <c r="DB328" s="76">
        <f t="shared" si="1983"/>
        <v>2472578.0161172161</v>
      </c>
      <c r="DC328" s="76">
        <f t="shared" si="1984"/>
        <v>1858745.7703418802</v>
      </c>
      <c r="DD328" s="76">
        <f t="shared" si="1984"/>
        <v>0</v>
      </c>
      <c r="DE328" s="88">
        <f t="shared" si="1986"/>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85"/>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87"/>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67"/>
        <v>441925.05499999999</v>
      </c>
      <c r="CM329" s="76">
        <f t="shared" si="1968"/>
        <v>5917.34</v>
      </c>
      <c r="CN329" s="76">
        <f t="shared" si="1969"/>
        <v>315707.19999999995</v>
      </c>
      <c r="CO329" s="76">
        <f t="shared" si="1970"/>
        <v>286667.17499999999</v>
      </c>
      <c r="CP329" s="76">
        <f t="shared" si="1971"/>
        <v>355941</v>
      </c>
      <c r="CQ329" s="76">
        <f t="shared" si="1972"/>
        <v>373955.62499999994</v>
      </c>
      <c r="CR329" s="76">
        <f t="shared" si="1973"/>
        <v>327433.68999999994</v>
      </c>
      <c r="CS329" s="76">
        <f t="shared" si="1974"/>
        <v>37307.724999999999</v>
      </c>
      <c r="CT329" s="76">
        <f t="shared" si="1975"/>
        <v>940974.76666666684</v>
      </c>
      <c r="CU329" s="76">
        <f t="shared" si="1976"/>
        <v>393181.5766666666</v>
      </c>
      <c r="CV329" s="76">
        <f t="shared" si="1977"/>
        <v>40122.720000000001</v>
      </c>
      <c r="CW329" s="76">
        <f t="shared" si="1978"/>
        <v>876544.64571428578</v>
      </c>
      <c r="CX329" s="76">
        <f t="shared" si="1979"/>
        <v>730694.18466346152</v>
      </c>
      <c r="CY329" s="76">
        <f t="shared" si="1980"/>
        <v>573550.0046153845</v>
      </c>
      <c r="CZ329" s="76">
        <f t="shared" si="1981"/>
        <v>1106953.3891025642</v>
      </c>
      <c r="DA329" s="76">
        <f t="shared" si="1982"/>
        <v>4482067.9288392859</v>
      </c>
      <c r="DB329" s="76">
        <f t="shared" si="1983"/>
        <v>0</v>
      </c>
      <c r="DC329" s="76">
        <f t="shared" si="1984"/>
        <v>0</v>
      </c>
      <c r="DD329" s="76">
        <f t="shared" si="1984"/>
        <v>0</v>
      </c>
      <c r="DE329" s="88">
        <f t="shared" si="1986"/>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85"/>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87"/>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67"/>
        <v>582729.33499999996</v>
      </c>
      <c r="CM330" s="76">
        <f t="shared" si="1968"/>
        <v>388565.32</v>
      </c>
      <c r="CN330" s="76">
        <f t="shared" si="1969"/>
        <v>220985.69999999995</v>
      </c>
      <c r="CO330" s="76">
        <f t="shared" si="1970"/>
        <v>297278.565</v>
      </c>
      <c r="CP330" s="76">
        <f t="shared" si="1971"/>
        <v>31581</v>
      </c>
      <c r="CQ330" s="76">
        <f t="shared" si="1972"/>
        <v>206020.68749999997</v>
      </c>
      <c r="CR330" s="76">
        <f t="shared" si="1973"/>
        <v>50513.533333333326</v>
      </c>
      <c r="CS330" s="76">
        <f t="shared" si="1974"/>
        <v>810692.83750000002</v>
      </c>
      <c r="CT330" s="76">
        <f t="shared" si="1975"/>
        <v>760699.755</v>
      </c>
      <c r="CU330" s="76">
        <f t="shared" si="1976"/>
        <v>8434.0666666666657</v>
      </c>
      <c r="CV330" s="76">
        <f t="shared" si="1977"/>
        <v>1001367.1649999999</v>
      </c>
      <c r="CW330" s="76">
        <f t="shared" si="1978"/>
        <v>396830.37285714288</v>
      </c>
      <c r="CX330" s="76">
        <f t="shared" si="1979"/>
        <v>6701.8562499999998</v>
      </c>
      <c r="CY330" s="76">
        <f t="shared" si="1980"/>
        <v>559148.67249999999</v>
      </c>
      <c r="CZ330" s="76">
        <f t="shared" si="1981"/>
        <v>1336059.7015384615</v>
      </c>
      <c r="DA330" s="76">
        <f t="shared" si="1982"/>
        <v>34936.587321428568</v>
      </c>
      <c r="DB330" s="76">
        <f t="shared" si="1983"/>
        <v>936336.17417582416</v>
      </c>
      <c r="DC330" s="76">
        <f t="shared" si="1984"/>
        <v>0</v>
      </c>
      <c r="DD330" s="76">
        <f t="shared" si="1984"/>
        <v>0</v>
      </c>
      <c r="DE330" s="88">
        <f t="shared" si="1986"/>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85"/>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87"/>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67"/>
        <v>33229.432500000003</v>
      </c>
      <c r="CM331" s="76">
        <f t="shared" si="1968"/>
        <v>230622.345</v>
      </c>
      <c r="CN331" s="76">
        <f t="shared" si="1969"/>
        <v>223504.49999999994</v>
      </c>
      <c r="CO331" s="76">
        <f t="shared" si="1970"/>
        <v>36352.224999999999</v>
      </c>
      <c r="CP331" s="76">
        <f t="shared" si="1971"/>
        <v>373897.5</v>
      </c>
      <c r="CQ331" s="76">
        <f t="shared" si="1972"/>
        <v>17073.367142857143</v>
      </c>
      <c r="CR331" s="76">
        <f t="shared" si="1973"/>
        <v>400129.91833333328</v>
      </c>
      <c r="CS331" s="76">
        <f t="shared" si="1974"/>
        <v>776602.19000000006</v>
      </c>
      <c r="CT331" s="76">
        <f t="shared" si="1975"/>
        <v>653413.58250000002</v>
      </c>
      <c r="CU331" s="76">
        <f t="shared" si="1976"/>
        <v>486051.89333333325</v>
      </c>
      <c r="CV331" s="76">
        <f t="shared" si="1977"/>
        <v>705661.57874999999</v>
      </c>
      <c r="CW331" s="76">
        <f t="shared" si="1978"/>
        <v>2206.9714285714285</v>
      </c>
      <c r="CX331" s="76">
        <f t="shared" si="1979"/>
        <v>987626.89374999993</v>
      </c>
      <c r="CY331" s="76">
        <f t="shared" si="1980"/>
        <v>608738.00544871797</v>
      </c>
      <c r="CZ331" s="76">
        <f t="shared" si="1981"/>
        <v>0</v>
      </c>
      <c r="DA331" s="76">
        <f t="shared" si="1982"/>
        <v>2213405.9686607141</v>
      </c>
      <c r="DB331" s="76">
        <f t="shared" si="1983"/>
        <v>5082.8461538461543</v>
      </c>
      <c r="DC331" s="76">
        <f t="shared" si="1984"/>
        <v>1741635.1208653848</v>
      </c>
      <c r="DD331" s="76">
        <f t="shared" si="1984"/>
        <v>0</v>
      </c>
      <c r="DE331" s="88">
        <f t="shared" si="1986"/>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85"/>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87"/>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67"/>
        <v>452235.00750000007</v>
      </c>
      <c r="CM332" s="76">
        <f t="shared" si="1968"/>
        <v>332104.11</v>
      </c>
      <c r="CN332" s="76">
        <f t="shared" si="1969"/>
        <v>43459.899999999987</v>
      </c>
      <c r="CO332" s="76">
        <f t="shared" si="1970"/>
        <v>411113.27999999997</v>
      </c>
      <c r="CP332" s="76">
        <f t="shared" si="1971"/>
        <v>115365.9</v>
      </c>
      <c r="CQ332" s="76">
        <f t="shared" si="1972"/>
        <v>422172.7271428571</v>
      </c>
      <c r="CR332" s="76">
        <f t="shared" si="1973"/>
        <v>345916.08666666661</v>
      </c>
      <c r="CS332" s="76">
        <f t="shared" si="1974"/>
        <v>554465.04749999999</v>
      </c>
      <c r="CT332" s="76">
        <f t="shared" si="1975"/>
        <v>67536.367500000008</v>
      </c>
      <c r="CU332" s="76">
        <f t="shared" si="1976"/>
        <v>685452.98666666658</v>
      </c>
      <c r="CV332" s="76">
        <f t="shared" si="1977"/>
        <v>20786.6175</v>
      </c>
      <c r="CW332" s="76">
        <f t="shared" si="1978"/>
        <v>621809.71428571432</v>
      </c>
      <c r="CX332" s="76">
        <f t="shared" si="1979"/>
        <v>701164.10624999995</v>
      </c>
      <c r="CY332" s="76">
        <f t="shared" si="1980"/>
        <v>72939.40910256411</v>
      </c>
      <c r="CZ332" s="76">
        <f t="shared" si="1981"/>
        <v>1573904.2934615384</v>
      </c>
      <c r="DA332" s="76">
        <f t="shared" si="1982"/>
        <v>44949.62472527472</v>
      </c>
      <c r="DB332" s="76">
        <f t="shared" si="1983"/>
        <v>0</v>
      </c>
      <c r="DC332" s="76">
        <f t="shared" si="1984"/>
        <v>1545054.4651709402</v>
      </c>
      <c r="DD332" s="76">
        <f t="shared" si="1984"/>
        <v>0</v>
      </c>
      <c r="DE332" s="88">
        <f t="shared" si="1986"/>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85"/>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87"/>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67"/>
        <v>369115.51500000001</v>
      </c>
      <c r="CM333" s="76">
        <f t="shared" si="1968"/>
        <v>44355.465000000004</v>
      </c>
      <c r="CN333" s="76">
        <f t="shared" si="1969"/>
        <v>469801.79999999987</v>
      </c>
      <c r="CO333" s="76">
        <f t="shared" si="1970"/>
        <v>223822.87</v>
      </c>
      <c r="CP333" s="76">
        <f t="shared" si="1971"/>
        <v>11286</v>
      </c>
      <c r="CQ333" s="76">
        <f t="shared" si="1972"/>
        <v>265704.54857142858</v>
      </c>
      <c r="CR333" s="76">
        <f t="shared" si="1973"/>
        <v>261635.55833333329</v>
      </c>
      <c r="CS333" s="76">
        <f t="shared" si="1974"/>
        <v>0</v>
      </c>
      <c r="CT333" s="76">
        <f t="shared" si="1975"/>
        <v>1300496.1900000002</v>
      </c>
      <c r="CU333" s="76">
        <f t="shared" si="1976"/>
        <v>5533.5133333333333</v>
      </c>
      <c r="CV333" s="76">
        <f t="shared" si="1977"/>
        <v>827055.32437499997</v>
      </c>
      <c r="CW333" s="76">
        <f t="shared" si="1978"/>
        <v>587508.57857142854</v>
      </c>
      <c r="CX333" s="76">
        <f t="shared" si="1979"/>
        <v>902628.28499999992</v>
      </c>
      <c r="CY333" s="76">
        <f t="shared" si="1980"/>
        <v>966873.1441025642</v>
      </c>
      <c r="CZ333" s="76">
        <f t="shared" si="1981"/>
        <v>254644.90423076923</v>
      </c>
      <c r="DA333" s="76">
        <f t="shared" si="1982"/>
        <v>0</v>
      </c>
      <c r="DB333" s="76">
        <f t="shared" si="1983"/>
        <v>837963.26021978026</v>
      </c>
      <c r="DC333" s="76">
        <f t="shared" si="1984"/>
        <v>1729640.6241758242</v>
      </c>
      <c r="DD333" s="76">
        <f t="shared" si="1984"/>
        <v>0</v>
      </c>
      <c r="DE333" s="88">
        <f t="shared" si="1986"/>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85"/>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87"/>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67"/>
        <v>387157.03</v>
      </c>
      <c r="CM334" s="76">
        <f t="shared" si="1968"/>
        <v>230595.73500000002</v>
      </c>
      <c r="CN334" s="76">
        <f t="shared" si="1969"/>
        <v>151157.89999999997</v>
      </c>
      <c r="CO334" s="76">
        <f t="shared" si="1970"/>
        <v>287.09999999999997</v>
      </c>
      <c r="CP334" s="76">
        <f t="shared" si="1971"/>
        <v>352012.2</v>
      </c>
      <c r="CQ334" s="76">
        <f t="shared" si="1972"/>
        <v>276945.46285714285</v>
      </c>
      <c r="CR334" s="76">
        <f t="shared" si="1973"/>
        <v>42393.691666666658</v>
      </c>
      <c r="CS334" s="76">
        <f t="shared" si="1974"/>
        <v>900017.84</v>
      </c>
      <c r="CT334" s="76">
        <f t="shared" si="1975"/>
        <v>858826.17</v>
      </c>
      <c r="CU334" s="76">
        <f t="shared" si="1976"/>
        <v>306697.1216666667</v>
      </c>
      <c r="CV334" s="76">
        <f t="shared" si="1977"/>
        <v>802752.49312499992</v>
      </c>
      <c r="CW334" s="76">
        <f t="shared" si="1978"/>
        <v>669522.41428571439</v>
      </c>
      <c r="CX334" s="76">
        <f t="shared" si="1979"/>
        <v>107899.01874999999</v>
      </c>
      <c r="CY334" s="76">
        <f t="shared" si="1980"/>
        <v>943748.9492307693</v>
      </c>
      <c r="CZ334" s="76">
        <f t="shared" si="1981"/>
        <v>0</v>
      </c>
      <c r="DA334" s="76">
        <f t="shared" si="1982"/>
        <v>1699384.3283104394</v>
      </c>
      <c r="DB334" s="76">
        <f t="shared" si="1983"/>
        <v>1174854.163028083</v>
      </c>
      <c r="DC334" s="76">
        <f t="shared" si="1984"/>
        <v>0</v>
      </c>
      <c r="DD334" s="76">
        <f t="shared" si="1984"/>
        <v>0</v>
      </c>
      <c r="DE334" s="88">
        <f t="shared" si="1986"/>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85"/>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87"/>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67"/>
        <v>441147.125</v>
      </c>
      <c r="CM335" s="76">
        <f t="shared" si="1968"/>
        <v>169077.495</v>
      </c>
      <c r="CN335" s="76">
        <f t="shared" si="1969"/>
        <v>2861.6039999999998</v>
      </c>
      <c r="CO335" s="76">
        <f t="shared" si="1970"/>
        <v>352236.61</v>
      </c>
      <c r="CP335" s="76">
        <f t="shared" si="1971"/>
        <v>177186.9</v>
      </c>
      <c r="CQ335" s="76">
        <f t="shared" si="1972"/>
        <v>234102.26250000001</v>
      </c>
      <c r="CR335" s="76">
        <f t="shared" si="1973"/>
        <v>398050.68499999994</v>
      </c>
      <c r="CS335" s="76">
        <f t="shared" si="1974"/>
        <v>468491.77250000002</v>
      </c>
      <c r="CT335" s="76">
        <f t="shared" si="1975"/>
        <v>15528.333333333332</v>
      </c>
      <c r="CU335" s="76">
        <f t="shared" si="1976"/>
        <v>221968.935</v>
      </c>
      <c r="CV335" s="76">
        <f t="shared" si="1977"/>
        <v>722608.11222222226</v>
      </c>
      <c r="CW335" s="76">
        <f t="shared" si="1978"/>
        <v>487059.0785714286</v>
      </c>
      <c r="CX335" s="76">
        <f t="shared" si="1979"/>
        <v>309674.21249999997</v>
      </c>
      <c r="CY335" s="76">
        <f t="shared" si="1980"/>
        <v>15699.18605769231</v>
      </c>
      <c r="CZ335" s="76">
        <f t="shared" si="1981"/>
        <v>786582.15262820513</v>
      </c>
      <c r="DA335" s="76">
        <f t="shared" si="1982"/>
        <v>2808111.6673832419</v>
      </c>
      <c r="DB335" s="76">
        <f t="shared" si="1983"/>
        <v>1360790.3096703298</v>
      </c>
      <c r="DC335" s="76">
        <f t="shared" si="1984"/>
        <v>882483.9396336996</v>
      </c>
      <c r="DD335" s="76">
        <f t="shared" si="1984"/>
        <v>0</v>
      </c>
      <c r="DE335" s="88">
        <f t="shared" si="1986"/>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85"/>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87"/>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67"/>
        <v>618838.84499999997</v>
      </c>
      <c r="CM336" s="76">
        <f t="shared" si="1968"/>
        <v>11092.675000000001</v>
      </c>
      <c r="CN336" s="76">
        <f t="shared" si="1969"/>
        <v>361604.24799999996</v>
      </c>
      <c r="CO336" s="76">
        <f t="shared" si="1970"/>
        <v>187826.37999999998</v>
      </c>
      <c r="CP336" s="76">
        <f t="shared" si="1971"/>
        <v>263821.05</v>
      </c>
      <c r="CQ336" s="76">
        <f t="shared" si="1972"/>
        <v>261694.23750000002</v>
      </c>
      <c r="CR336" s="76">
        <f t="shared" si="1973"/>
        <v>424214.6316666666</v>
      </c>
      <c r="CS336" s="76">
        <f t="shared" si="1974"/>
        <v>0</v>
      </c>
      <c r="CT336" s="76">
        <f t="shared" si="1975"/>
        <v>954252.75</v>
      </c>
      <c r="CU336" s="76">
        <f t="shared" si="1976"/>
        <v>290837.95499999996</v>
      </c>
      <c r="CV336" s="76">
        <f t="shared" si="1977"/>
        <v>664528.30888888892</v>
      </c>
      <c r="CW336" s="76">
        <f t="shared" si="1978"/>
        <v>570956.1</v>
      </c>
      <c r="CX336" s="76">
        <f t="shared" si="1979"/>
        <v>642082.67812499986</v>
      </c>
      <c r="CY336" s="76">
        <f t="shared" si="1980"/>
        <v>1235593.4718750003</v>
      </c>
      <c r="CZ336" s="76">
        <f t="shared" si="1981"/>
        <v>847272.96275641012</v>
      </c>
      <c r="DA336" s="76">
        <f t="shared" si="1982"/>
        <v>3250729.004807692</v>
      </c>
      <c r="DB336" s="76">
        <f t="shared" si="1983"/>
        <v>1674269.1332025118</v>
      </c>
      <c r="DC336" s="76">
        <f t="shared" si="1984"/>
        <v>0</v>
      </c>
      <c r="DD336" s="76">
        <f t="shared" si="1984"/>
        <v>0</v>
      </c>
      <c r="DE336" s="88">
        <f t="shared" si="1986"/>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85"/>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87"/>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67"/>
        <v>271978.79249999998</v>
      </c>
      <c r="CM337" s="76">
        <f t="shared" si="1968"/>
        <v>776115.17500000005</v>
      </c>
      <c r="CN337" s="76">
        <f t="shared" si="1969"/>
        <v>643114.55000000005</v>
      </c>
      <c r="CO337" s="76">
        <f t="shared" si="1970"/>
        <v>232791.58</v>
      </c>
      <c r="CP337" s="76">
        <f t="shared" si="1971"/>
        <v>299555.84999999998</v>
      </c>
      <c r="CQ337" s="76">
        <f t="shared" si="1972"/>
        <v>213579.5625</v>
      </c>
      <c r="CR337" s="76">
        <f t="shared" si="1973"/>
        <v>1352.12</v>
      </c>
      <c r="CS337" s="76">
        <f t="shared" si="1974"/>
        <v>261390.9975</v>
      </c>
      <c r="CT337" s="76">
        <f t="shared" si="1975"/>
        <v>757855.17083333328</v>
      </c>
      <c r="CU337" s="76">
        <f t="shared" si="1976"/>
        <v>281938.65250000003</v>
      </c>
      <c r="CV337" s="76">
        <f t="shared" si="1977"/>
        <v>927543.18555555562</v>
      </c>
      <c r="CW337" s="76">
        <f t="shared" si="1978"/>
        <v>742135.82142857136</v>
      </c>
      <c r="CX337" s="76">
        <f t="shared" si="1979"/>
        <v>16419.087499999998</v>
      </c>
      <c r="CY337" s="76">
        <f t="shared" si="1980"/>
        <v>761586.74812500004</v>
      </c>
      <c r="CZ337" s="76">
        <f t="shared" si="1981"/>
        <v>1046752.3894871793</v>
      </c>
      <c r="DA337" s="76">
        <f t="shared" si="1982"/>
        <v>2170088.6898076921</v>
      </c>
      <c r="DB337" s="76">
        <f t="shared" si="1983"/>
        <v>868342.11795918364</v>
      </c>
      <c r="DC337" s="76">
        <f t="shared" si="1984"/>
        <v>0</v>
      </c>
      <c r="DD337" s="76">
        <f t="shared" si="1984"/>
        <v>0</v>
      </c>
      <c r="DE337" s="88">
        <f t="shared" si="1986"/>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85"/>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87"/>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67"/>
        <v>33556.9</v>
      </c>
      <c r="CM338" s="76">
        <f t="shared" si="1968"/>
        <v>297735.36</v>
      </c>
      <c r="CN338" s="76">
        <f t="shared" si="1969"/>
        <v>242042.19</v>
      </c>
      <c r="CO338" s="76">
        <f t="shared" si="1970"/>
        <v>314760.74</v>
      </c>
      <c r="CP338" s="76">
        <f t="shared" si="1971"/>
        <v>334319.68</v>
      </c>
      <c r="CQ338" s="76">
        <f t="shared" si="1972"/>
        <v>1678.1333333333332</v>
      </c>
      <c r="CR338" s="76">
        <f t="shared" si="1973"/>
        <v>324172.19999999995</v>
      </c>
      <c r="CS338" s="76">
        <f t="shared" si="1974"/>
        <v>295895.59999999998</v>
      </c>
      <c r="CT338" s="76">
        <f t="shared" si="1975"/>
        <v>815993.52083333326</v>
      </c>
      <c r="CU338" s="76">
        <f t="shared" si="1976"/>
        <v>301688.25</v>
      </c>
      <c r="CV338" s="76">
        <f t="shared" si="1977"/>
        <v>1509364.8044444444</v>
      </c>
      <c r="CW338" s="76">
        <f t="shared" si="1978"/>
        <v>0</v>
      </c>
      <c r="CX338" s="76">
        <f t="shared" si="1979"/>
        <v>744349.22499999998</v>
      </c>
      <c r="CY338" s="76">
        <f t="shared" si="1980"/>
        <v>864188.14333333331</v>
      </c>
      <c r="CZ338" s="76">
        <f t="shared" si="1981"/>
        <v>1406364.1271794871</v>
      </c>
      <c r="DA338" s="76">
        <f t="shared" si="1982"/>
        <v>1520562.3335164834</v>
      </c>
      <c r="DB338" s="76">
        <f t="shared" si="1983"/>
        <v>46733.5684144427</v>
      </c>
      <c r="DC338" s="76">
        <f t="shared" si="1984"/>
        <v>1155665.3539102566</v>
      </c>
      <c r="DD338" s="76">
        <f t="shared" si="1984"/>
        <v>0</v>
      </c>
      <c r="DE338" s="88">
        <f t="shared" si="1986"/>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85"/>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87"/>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67"/>
        <v>370339.84000000003</v>
      </c>
      <c r="CM339" s="76">
        <f t="shared" si="1968"/>
        <v>1251854.1999999997</v>
      </c>
      <c r="CN339" s="76">
        <f t="shared" si="1969"/>
        <v>241110.52000000002</v>
      </c>
      <c r="CO339" s="76">
        <f t="shared" si="1970"/>
        <v>342770.43</v>
      </c>
      <c r="CP339" s="76">
        <f t="shared" si="1971"/>
        <v>299668.32</v>
      </c>
      <c r="CQ339" s="76">
        <f t="shared" si="1972"/>
        <v>340083.20000000001</v>
      </c>
      <c r="CR339" s="76">
        <f t="shared" si="1973"/>
        <v>231208.99999999997</v>
      </c>
      <c r="CS339" s="76">
        <f t="shared" si="1974"/>
        <v>499134.53333333333</v>
      </c>
      <c r="CT339" s="76">
        <f t="shared" si="1975"/>
        <v>799864.28499999992</v>
      </c>
      <c r="CU339" s="76">
        <f t="shared" si="1976"/>
        <v>939200.22250000003</v>
      </c>
      <c r="CV339" s="76">
        <f t="shared" si="1977"/>
        <v>0</v>
      </c>
      <c r="CW339" s="76">
        <f t="shared" si="1978"/>
        <v>272391.42857142858</v>
      </c>
      <c r="CX339" s="76">
        <f t="shared" si="1979"/>
        <v>714444.17499999993</v>
      </c>
      <c r="CY339" s="76">
        <f t="shared" si="1980"/>
        <v>847552.14974358981</v>
      </c>
      <c r="CZ339" s="76">
        <f t="shared" si="1981"/>
        <v>911639.71993589727</v>
      </c>
      <c r="DA339" s="76">
        <f t="shared" si="1982"/>
        <v>0</v>
      </c>
      <c r="DB339" s="76">
        <f t="shared" si="1983"/>
        <v>0</v>
      </c>
      <c r="DC339" s="76">
        <f t="shared" si="1984"/>
        <v>3167772.7800000007</v>
      </c>
      <c r="DD339" s="76">
        <f t="shared" si="1984"/>
        <v>0</v>
      </c>
      <c r="DE339" s="88">
        <f t="shared" si="1986"/>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85"/>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87"/>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67"/>
        <v>330760.34999999998</v>
      </c>
      <c r="CM340" s="76">
        <f t="shared" si="1968"/>
        <v>518310.0149999999</v>
      </c>
      <c r="CN340" s="76">
        <f t="shared" si="1969"/>
        <v>459937.05</v>
      </c>
      <c r="CO340" s="76">
        <f t="shared" si="1970"/>
        <v>330057.55499999999</v>
      </c>
      <c r="CP340" s="76">
        <f t="shared" si="1971"/>
        <v>7811.1</v>
      </c>
      <c r="CQ340" s="76">
        <f t="shared" si="1972"/>
        <v>244998</v>
      </c>
      <c r="CR340" s="76">
        <f t="shared" si="1973"/>
        <v>289132.13999999996</v>
      </c>
      <c r="CS340" s="76">
        <f t="shared" si="1974"/>
        <v>477055.9</v>
      </c>
      <c r="CT340" s="76">
        <f t="shared" si="1975"/>
        <v>921441.19499999983</v>
      </c>
      <c r="CU340" s="76">
        <f t="shared" si="1976"/>
        <v>15009.734999999999</v>
      </c>
      <c r="CV340" s="76">
        <f t="shared" si="1977"/>
        <v>1012738.3333333335</v>
      </c>
      <c r="CW340" s="76">
        <f t="shared" si="1978"/>
        <v>401242.59</v>
      </c>
      <c r="CX340" s="76">
        <f t="shared" si="1979"/>
        <v>766306.61249999993</v>
      </c>
      <c r="CY340" s="76">
        <f t="shared" si="1980"/>
        <v>954419.24980769237</v>
      </c>
      <c r="CZ340" s="76">
        <f t="shared" si="1981"/>
        <v>677926.4835897435</v>
      </c>
      <c r="DA340" s="76">
        <f t="shared" si="1982"/>
        <v>0</v>
      </c>
      <c r="DB340" s="76">
        <f t="shared" si="1983"/>
        <v>1783001.903877551</v>
      </c>
      <c r="DC340" s="76">
        <f t="shared" si="1984"/>
        <v>2526212.6807692307</v>
      </c>
      <c r="DD340" s="76">
        <f t="shared" si="1984"/>
        <v>0</v>
      </c>
      <c r="DE340" s="88">
        <f t="shared" si="1986"/>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85"/>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87"/>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67"/>
        <v>210441.155</v>
      </c>
      <c r="CM341" s="76">
        <f t="shared" si="1968"/>
        <v>546280.38499999989</v>
      </c>
      <c r="CN341" s="76">
        <f t="shared" si="1969"/>
        <v>442502.1</v>
      </c>
      <c r="CO341" s="76">
        <f t="shared" si="1970"/>
        <v>4478.7599999999993</v>
      </c>
      <c r="CP341" s="76">
        <f t="shared" si="1971"/>
        <v>393932.36250000005</v>
      </c>
      <c r="CQ341" s="76">
        <f t="shared" si="1972"/>
        <v>248376.53333333333</v>
      </c>
      <c r="CR341" s="76">
        <f t="shared" si="1973"/>
        <v>307175.87999999995</v>
      </c>
      <c r="CS341" s="76">
        <f t="shared" si="1974"/>
        <v>470304.48999999993</v>
      </c>
      <c r="CT341" s="76">
        <f t="shared" si="1975"/>
        <v>743032.04499999993</v>
      </c>
      <c r="CU341" s="76">
        <f t="shared" si="1976"/>
        <v>243288.34874999998</v>
      </c>
      <c r="CV341" s="76">
        <f t="shared" si="1977"/>
        <v>762355.98777777783</v>
      </c>
      <c r="CW341" s="76">
        <f t="shared" si="1978"/>
        <v>473096.62285714282</v>
      </c>
      <c r="CX341" s="76">
        <f t="shared" si="1979"/>
        <v>825647.79500000004</v>
      </c>
      <c r="CY341" s="76">
        <f t="shared" si="1980"/>
        <v>1344785.9680769232</v>
      </c>
      <c r="CZ341" s="76">
        <f t="shared" si="1981"/>
        <v>40838.111813186813</v>
      </c>
      <c r="DA341" s="76">
        <f t="shared" si="1982"/>
        <v>2536491.6196153844</v>
      </c>
      <c r="DB341" s="76">
        <f t="shared" si="1983"/>
        <v>1280539.3068681317</v>
      </c>
      <c r="DC341" s="76">
        <f t="shared" si="1984"/>
        <v>2722628.895897436</v>
      </c>
      <c r="DD341" s="76">
        <f t="shared" si="1984"/>
        <v>0</v>
      </c>
      <c r="DE341" s="88">
        <f t="shared" si="1986"/>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85"/>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87"/>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67"/>
        <v>489385.76750000002</v>
      </c>
      <c r="CM342" s="76">
        <f t="shared" si="1968"/>
        <v>373296.97499999992</v>
      </c>
      <c r="CN342" s="76">
        <f t="shared" si="1969"/>
        <v>67072.775000000009</v>
      </c>
      <c r="CO342" s="76">
        <f t="shared" si="1970"/>
        <v>414986.15</v>
      </c>
      <c r="CP342" s="76">
        <f t="shared" si="1971"/>
        <v>202858.96500000003</v>
      </c>
      <c r="CQ342" s="76">
        <f t="shared" si="1972"/>
        <v>424372.77</v>
      </c>
      <c r="CR342" s="76">
        <f t="shared" si="1973"/>
        <v>371640.82999999996</v>
      </c>
      <c r="CS342" s="76">
        <f t="shared" si="1974"/>
        <v>612766.69999999995</v>
      </c>
      <c r="CT342" s="76">
        <f t="shared" si="1975"/>
        <v>344.29999999999995</v>
      </c>
      <c r="CU342" s="76">
        <f t="shared" si="1976"/>
        <v>205082.32124999998</v>
      </c>
      <c r="CV342" s="76">
        <f t="shared" si="1977"/>
        <v>788534.92727272725</v>
      </c>
      <c r="CW342" s="76">
        <f t="shared" si="1978"/>
        <v>372699.60857142857</v>
      </c>
      <c r="CX342" s="76">
        <f t="shared" si="1979"/>
        <v>948758.33499999996</v>
      </c>
      <c r="CY342" s="76">
        <f t="shared" si="1980"/>
        <v>0</v>
      </c>
      <c r="CZ342" s="76">
        <f t="shared" si="1981"/>
        <v>1255407.6713553115</v>
      </c>
      <c r="DA342" s="76">
        <f t="shared" si="1982"/>
        <v>2208626.0385164837</v>
      </c>
      <c r="DB342" s="76">
        <f t="shared" si="1983"/>
        <v>2461052.7598901098</v>
      </c>
      <c r="DC342" s="76">
        <f t="shared" si="1984"/>
        <v>1582545.1802564103</v>
      </c>
      <c r="DD342" s="76">
        <f t="shared" si="1984"/>
        <v>0</v>
      </c>
      <c r="DE342" s="88">
        <f t="shared" si="1986"/>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85"/>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87"/>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67"/>
        <v>464167.60249999998</v>
      </c>
      <c r="CM343" s="76">
        <f t="shared" si="1968"/>
        <v>18527.886666666665</v>
      </c>
      <c r="CN343" s="76">
        <f t="shared" si="1969"/>
        <v>748239.11250000005</v>
      </c>
      <c r="CO343" s="76">
        <f t="shared" si="1970"/>
        <v>175684.12000000002</v>
      </c>
      <c r="CP343" s="76">
        <f t="shared" si="1971"/>
        <v>293210.3</v>
      </c>
      <c r="CQ343" s="76">
        <f t="shared" si="1972"/>
        <v>411173.28</v>
      </c>
      <c r="CR343" s="76">
        <f t="shared" si="1973"/>
        <v>350168.49999999994</v>
      </c>
      <c r="CS343" s="76">
        <f t="shared" si="1974"/>
        <v>27072.61</v>
      </c>
      <c r="CT343" s="76">
        <f t="shared" si="1975"/>
        <v>645327.52642857144</v>
      </c>
      <c r="CU343" s="76">
        <f t="shared" si="1976"/>
        <v>221760.84</v>
      </c>
      <c r="CV343" s="76">
        <f t="shared" si="1977"/>
        <v>976226.35374999989</v>
      </c>
      <c r="CW343" s="76">
        <f t="shared" si="1978"/>
        <v>482825.46428571426</v>
      </c>
      <c r="CX343" s="76">
        <f t="shared" si="1979"/>
        <v>955002.89500000002</v>
      </c>
      <c r="CY343" s="76">
        <f t="shared" si="1980"/>
        <v>1658266.2692307695</v>
      </c>
      <c r="CZ343" s="76">
        <f t="shared" si="1981"/>
        <v>1172656.9355860807</v>
      </c>
      <c r="DA343" s="76">
        <f t="shared" si="1982"/>
        <v>3994561.9893956045</v>
      </c>
      <c r="DB343" s="76">
        <f t="shared" si="1983"/>
        <v>1197577.024411303</v>
      </c>
      <c r="DC343" s="76">
        <f t="shared" si="1984"/>
        <v>0</v>
      </c>
      <c r="DD343" s="76">
        <f t="shared" si="1984"/>
        <v>0</v>
      </c>
      <c r="DE343" s="88">
        <f t="shared" si="1986"/>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85"/>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87"/>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67"/>
        <v>571780.94750000001</v>
      </c>
      <c r="CM344" s="76">
        <f t="shared" si="1968"/>
        <v>585378.97</v>
      </c>
      <c r="CN344" s="76">
        <f t="shared" si="1969"/>
        <v>236230.63750000001</v>
      </c>
      <c r="CO344" s="76">
        <f t="shared" si="1970"/>
        <v>228259.68000000002</v>
      </c>
      <c r="CP344" s="76">
        <f t="shared" si="1971"/>
        <v>397889.23749999999</v>
      </c>
      <c r="CQ344" s="76">
        <f t="shared" si="1972"/>
        <v>409231.57500000001</v>
      </c>
      <c r="CR344" s="76">
        <f t="shared" si="1973"/>
        <v>13920.72</v>
      </c>
      <c r="CS344" s="76">
        <f t="shared" si="1974"/>
        <v>911738.86</v>
      </c>
      <c r="CT344" s="76">
        <f t="shared" si="1975"/>
        <v>437802.04285714281</v>
      </c>
      <c r="CU344" s="76">
        <f t="shared" si="1976"/>
        <v>240507.84</v>
      </c>
      <c r="CV344" s="76">
        <f t="shared" si="1977"/>
        <v>1466433.4425000001</v>
      </c>
      <c r="CW344" s="76">
        <f t="shared" si="1978"/>
        <v>671052.31571428571</v>
      </c>
      <c r="CX344" s="76">
        <f t="shared" si="1979"/>
        <v>12957.56</v>
      </c>
      <c r="CY344" s="76">
        <f t="shared" si="1980"/>
        <v>1225435.5071153846</v>
      </c>
      <c r="CZ344" s="76">
        <f t="shared" si="1981"/>
        <v>1312936.6651282052</v>
      </c>
      <c r="DA344" s="76">
        <f t="shared" si="1982"/>
        <v>1804767.5831249999</v>
      </c>
      <c r="DB344" s="76">
        <f t="shared" si="1983"/>
        <v>1091554.5678649922</v>
      </c>
      <c r="DC344" s="76">
        <f t="shared" si="1984"/>
        <v>0</v>
      </c>
      <c r="DD344" s="76">
        <f t="shared" si="1984"/>
        <v>0</v>
      </c>
      <c r="DE344" s="88">
        <f t="shared" si="1986"/>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85"/>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87"/>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67"/>
        <v>0</v>
      </c>
      <c r="CM345" s="76">
        <f t="shared" si="1968"/>
        <v>377420.75</v>
      </c>
      <c r="CN345" s="76">
        <f t="shared" si="1969"/>
        <v>406936.44</v>
      </c>
      <c r="CO345" s="76">
        <f t="shared" si="1970"/>
        <v>427880.70000000007</v>
      </c>
      <c r="CP345" s="76">
        <f t="shared" si="1971"/>
        <v>225084.55</v>
      </c>
      <c r="CQ345" s="76">
        <f t="shared" si="1972"/>
        <v>14655.630000000001</v>
      </c>
      <c r="CR345" s="76">
        <f t="shared" si="1973"/>
        <v>432572.51999999996</v>
      </c>
      <c r="CS345" s="76">
        <f t="shared" si="1974"/>
        <v>423838.05</v>
      </c>
      <c r="CT345" s="76">
        <f t="shared" si="1975"/>
        <v>824460.57750000001</v>
      </c>
      <c r="CU345" s="76">
        <f t="shared" si="1976"/>
        <v>255045.24</v>
      </c>
      <c r="CV345" s="76">
        <f t="shared" si="1977"/>
        <v>1995323.7125000001</v>
      </c>
      <c r="CW345" s="76">
        <f t="shared" si="1978"/>
        <v>0</v>
      </c>
      <c r="CX345" s="76">
        <f t="shared" si="1979"/>
        <v>1133116.18</v>
      </c>
      <c r="CY345" s="76">
        <f t="shared" si="1980"/>
        <v>1010768.2938186812</v>
      </c>
      <c r="CZ345" s="76">
        <f t="shared" si="1981"/>
        <v>764936.51</v>
      </c>
      <c r="DA345" s="76">
        <f t="shared" si="1982"/>
        <v>1641570.7051373625</v>
      </c>
      <c r="DB345" s="76">
        <f t="shared" si="1983"/>
        <v>81146.970274725274</v>
      </c>
      <c r="DC345" s="76">
        <f t="shared" si="1984"/>
        <v>1232143.8794871795</v>
      </c>
      <c r="DD345" s="76">
        <f t="shared" si="1984"/>
        <v>0</v>
      </c>
      <c r="DE345" s="88">
        <f t="shared" si="1986"/>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85"/>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87"/>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67"/>
        <v>748690.28142857144</v>
      </c>
      <c r="CM346" s="76">
        <f t="shared" si="1968"/>
        <v>584408.18333333335</v>
      </c>
      <c r="CN346" s="76">
        <f t="shared" si="1969"/>
        <v>222469.36249999996</v>
      </c>
      <c r="CO346" s="76">
        <f t="shared" si="1970"/>
        <v>337425.48000000004</v>
      </c>
      <c r="CP346" s="76">
        <f t="shared" si="1971"/>
        <v>231245.20249999998</v>
      </c>
      <c r="CQ346" s="76">
        <f t="shared" si="1972"/>
        <v>458186.685</v>
      </c>
      <c r="CR346" s="76">
        <f t="shared" si="1973"/>
        <v>159928.68</v>
      </c>
      <c r="CS346" s="76">
        <f t="shared" si="1974"/>
        <v>513260.80999999994</v>
      </c>
      <c r="CT346" s="76">
        <f t="shared" si="1975"/>
        <v>727293.04800000007</v>
      </c>
      <c r="CU346" s="76">
        <f t="shared" si="1976"/>
        <v>1102324.8</v>
      </c>
      <c r="CV346" s="76">
        <f t="shared" si="1977"/>
        <v>0</v>
      </c>
      <c r="CW346" s="76">
        <f t="shared" si="1978"/>
        <v>515375.82571428572</v>
      </c>
      <c r="CX346" s="76">
        <f t="shared" si="1979"/>
        <v>1050135.25</v>
      </c>
      <c r="CY346" s="76">
        <f t="shared" si="1980"/>
        <v>1254191.0108058606</v>
      </c>
      <c r="CZ346" s="76">
        <f t="shared" si="1981"/>
        <v>1227358</v>
      </c>
      <c r="DA346" s="76">
        <f t="shared" si="1982"/>
        <v>100121.15384615384</v>
      </c>
      <c r="DB346" s="76">
        <f t="shared" si="1983"/>
        <v>0</v>
      </c>
      <c r="DC346" s="76">
        <f t="shared" si="1984"/>
        <v>2995296.2035897435</v>
      </c>
      <c r="DD346" s="76">
        <f t="shared" si="1984"/>
        <v>0</v>
      </c>
      <c r="DE346" s="88">
        <f t="shared" si="1986"/>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85"/>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87"/>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67"/>
        <v>499606.23428571434</v>
      </c>
      <c r="CM347" s="76">
        <f t="shared" si="1968"/>
        <v>607365.15571428579</v>
      </c>
      <c r="CN347" s="76">
        <f t="shared" si="1969"/>
        <v>496867.24999999994</v>
      </c>
      <c r="CO347" s="76">
        <f t="shared" si="1970"/>
        <v>255534.48000000004</v>
      </c>
      <c r="CP347" s="76">
        <f t="shared" si="1971"/>
        <v>11552.475</v>
      </c>
      <c r="CQ347" s="76">
        <f t="shared" si="1972"/>
        <v>746530.62</v>
      </c>
      <c r="CR347" s="76">
        <f t="shared" si="1973"/>
        <v>239845.06</v>
      </c>
      <c r="CS347" s="76">
        <f t="shared" si="1974"/>
        <v>438770.25</v>
      </c>
      <c r="CT347" s="76">
        <f t="shared" si="1975"/>
        <v>933650.71800000011</v>
      </c>
      <c r="CU347" s="76">
        <f t="shared" si="1976"/>
        <v>14566.5</v>
      </c>
      <c r="CV347" s="76">
        <f t="shared" si="1977"/>
        <v>1843742.3987500002</v>
      </c>
      <c r="CW347" s="76">
        <f t="shared" si="1978"/>
        <v>513543.17142857146</v>
      </c>
      <c r="CX347" s="76">
        <f t="shared" si="1979"/>
        <v>875442.75</v>
      </c>
      <c r="CY347" s="76">
        <f t="shared" si="1980"/>
        <v>924298.71602564096</v>
      </c>
      <c r="CZ347" s="76">
        <f t="shared" si="1981"/>
        <v>483289.40666666668</v>
      </c>
      <c r="DA347" s="76">
        <f t="shared" si="1982"/>
        <v>0</v>
      </c>
      <c r="DB347" s="76">
        <f t="shared" si="1983"/>
        <v>1278524.984576138</v>
      </c>
      <c r="DC347" s="76">
        <f t="shared" si="1984"/>
        <v>4533021.99</v>
      </c>
      <c r="DD347" s="76">
        <f t="shared" si="1984"/>
        <v>0</v>
      </c>
      <c r="DE347" s="88">
        <f t="shared" si="1986"/>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85"/>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87"/>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67"/>
        <v>573771.28285714297</v>
      </c>
      <c r="CM348" s="76">
        <f t="shared" si="1968"/>
        <v>609456.07142857148</v>
      </c>
      <c r="CN348" s="76">
        <f t="shared" si="1969"/>
        <v>428307.96249999997</v>
      </c>
      <c r="CO348" s="76">
        <f t="shared" si="1970"/>
        <v>58623.48000000001</v>
      </c>
      <c r="CP348" s="76">
        <f t="shared" si="1971"/>
        <v>214153.56</v>
      </c>
      <c r="CQ348" s="76">
        <f t="shared" si="1972"/>
        <v>368665.44750000001</v>
      </c>
      <c r="CR348" s="76">
        <f t="shared" si="1973"/>
        <v>296714.22333333333</v>
      </c>
      <c r="CS348" s="76">
        <f t="shared" si="1974"/>
        <v>488314.5</v>
      </c>
      <c r="CT348" s="76">
        <f t="shared" si="1975"/>
        <v>1209012.9870000002</v>
      </c>
      <c r="CU348" s="76">
        <f t="shared" si="1976"/>
        <v>361366.85000000003</v>
      </c>
      <c r="CV348" s="76">
        <f t="shared" si="1977"/>
        <v>1135693.0428571431</v>
      </c>
      <c r="CW348" s="76">
        <f t="shared" si="1978"/>
        <v>706894.88571428577</v>
      </c>
      <c r="CX348" s="76">
        <f t="shared" si="1979"/>
        <v>829103.25</v>
      </c>
      <c r="CY348" s="76">
        <f t="shared" si="1980"/>
        <v>2765560.2073076922</v>
      </c>
      <c r="CZ348" s="76">
        <f t="shared" si="1981"/>
        <v>0</v>
      </c>
      <c r="DA348" s="76">
        <f t="shared" si="1982"/>
        <v>1920124.9141414834</v>
      </c>
      <c r="DB348" s="76">
        <f t="shared" si="1983"/>
        <v>2110544.434733124</v>
      </c>
      <c r="DC348" s="76">
        <f t="shared" si="1984"/>
        <v>1262763.9323076922</v>
      </c>
      <c r="DD348" s="76">
        <f t="shared" si="1984"/>
        <v>0</v>
      </c>
      <c r="DE348" s="88">
        <f t="shared" si="1986"/>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85"/>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87"/>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67"/>
        <v>454244.42000000004</v>
      </c>
      <c r="CM349" s="76">
        <f t="shared" si="1968"/>
        <v>550349.36428571434</v>
      </c>
      <c r="CN349" s="76">
        <f t="shared" si="1969"/>
        <v>106654.26749999999</v>
      </c>
      <c r="CO349" s="76">
        <f t="shared" si="1970"/>
        <v>947474.22000000009</v>
      </c>
      <c r="CP349" s="76">
        <f t="shared" si="1971"/>
        <v>473940.73999999993</v>
      </c>
      <c r="CQ349" s="76">
        <f t="shared" si="1972"/>
        <v>619345.81333333335</v>
      </c>
      <c r="CR349" s="76">
        <f t="shared" si="1973"/>
        <v>169153.27000000002</v>
      </c>
      <c r="CS349" s="76">
        <f t="shared" si="1974"/>
        <v>722214.75</v>
      </c>
      <c r="CT349" s="76">
        <f t="shared" si="1975"/>
        <v>45834.124000000003</v>
      </c>
      <c r="CU349" s="76">
        <f t="shared" si="1976"/>
        <v>337887.9</v>
      </c>
      <c r="CV349" s="76">
        <f t="shared" si="1977"/>
        <v>1058453.6342857145</v>
      </c>
      <c r="CW349" s="76">
        <f t="shared" si="1978"/>
        <v>828782.5</v>
      </c>
      <c r="CX349" s="76">
        <f t="shared" si="1979"/>
        <v>1072182.9375</v>
      </c>
      <c r="CY349" s="76">
        <f t="shared" si="1980"/>
        <v>51541.001648351645</v>
      </c>
      <c r="CZ349" s="76">
        <f t="shared" si="1981"/>
        <v>1272791.96</v>
      </c>
      <c r="DA349" s="76">
        <f t="shared" si="1982"/>
        <v>3017120.1672527469</v>
      </c>
      <c r="DB349" s="76">
        <f t="shared" si="1983"/>
        <v>3379045.0077708005</v>
      </c>
      <c r="DC349" s="76">
        <f t="shared" si="1984"/>
        <v>1330333.2407692308</v>
      </c>
      <c r="DD349" s="76">
        <f t="shared" si="1984"/>
        <v>0</v>
      </c>
      <c r="DE349" s="88">
        <f t="shared" si="1986"/>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85"/>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87"/>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67"/>
        <v>678759.12000000011</v>
      </c>
      <c r="CM350" s="76">
        <f t="shared" si="1968"/>
        <v>225986.16857142857</v>
      </c>
      <c r="CN350" s="76">
        <f t="shared" si="1969"/>
        <v>789247.22249999992</v>
      </c>
      <c r="CO350" s="76">
        <f t="shared" si="1970"/>
        <v>546603.42000000004</v>
      </c>
      <c r="CP350" s="76">
        <f t="shared" si="1971"/>
        <v>455854.6</v>
      </c>
      <c r="CQ350" s="76">
        <f t="shared" si="1972"/>
        <v>484562.35333333339</v>
      </c>
      <c r="CR350" s="76">
        <f t="shared" si="1973"/>
        <v>381097.53333333333</v>
      </c>
      <c r="CS350" s="76">
        <f t="shared" si="1974"/>
        <v>22330</v>
      </c>
      <c r="CT350" s="76">
        <f t="shared" si="1975"/>
        <v>969120.18</v>
      </c>
      <c r="CU350" s="76">
        <f t="shared" si="1976"/>
        <v>241791.30000000005</v>
      </c>
      <c r="CV350" s="76">
        <f t="shared" si="1977"/>
        <v>1399920.442857143</v>
      </c>
      <c r="CW350" s="76">
        <f t="shared" si="1978"/>
        <v>1000271.9999999999</v>
      </c>
      <c r="CX350" s="76">
        <f t="shared" si="1979"/>
        <v>2171755.125</v>
      </c>
      <c r="CY350" s="76">
        <f t="shared" si="1980"/>
        <v>2303588.0730769229</v>
      </c>
      <c r="CZ350" s="76">
        <f t="shared" si="1981"/>
        <v>1777638.4506410256</v>
      </c>
      <c r="DA350" s="76">
        <f t="shared" si="1982"/>
        <v>3559383.7697596159</v>
      </c>
      <c r="DB350" s="76">
        <f t="shared" si="1983"/>
        <v>1365070.068131868</v>
      </c>
      <c r="DC350" s="76">
        <f t="shared" si="1984"/>
        <v>0</v>
      </c>
      <c r="DD350" s="76">
        <f t="shared" si="1984"/>
        <v>0</v>
      </c>
      <c r="DE350" s="88">
        <f t="shared" si="1986"/>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85"/>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87"/>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67"/>
        <v>517339.06714285724</v>
      </c>
      <c r="CM351" s="76">
        <f t="shared" si="1968"/>
        <v>1087265.8028571429</v>
      </c>
      <c r="CN351" s="76">
        <f t="shared" si="1969"/>
        <v>340164.88499999995</v>
      </c>
      <c r="CO351" s="76">
        <f t="shared" si="1970"/>
        <v>430089</v>
      </c>
      <c r="CP351" s="76">
        <f t="shared" si="1971"/>
        <v>779563.75999999989</v>
      </c>
      <c r="CQ351" s="76">
        <f t="shared" si="1972"/>
        <v>530723.97333333339</v>
      </c>
      <c r="CR351" s="76">
        <f t="shared" si="1973"/>
        <v>5508.0666666666666</v>
      </c>
      <c r="CS351" s="76">
        <f t="shared" si="1974"/>
        <v>425042.26999999996</v>
      </c>
      <c r="CT351" s="76">
        <f t="shared" si="1975"/>
        <v>965834.17</v>
      </c>
      <c r="CU351" s="76">
        <f t="shared" si="1976"/>
        <v>389333.70000000007</v>
      </c>
      <c r="CV351" s="76">
        <f t="shared" si="1977"/>
        <v>1149255.17</v>
      </c>
      <c r="CW351" s="76">
        <f t="shared" si="1978"/>
        <v>1975961.0499999998</v>
      </c>
      <c r="CX351" s="76">
        <f t="shared" si="1979"/>
        <v>4155.9466666666667</v>
      </c>
      <c r="CY351" s="76">
        <f t="shared" si="1980"/>
        <v>1231307.4327472525</v>
      </c>
      <c r="CZ351" s="76">
        <f t="shared" si="1981"/>
        <v>1671584.7474358974</v>
      </c>
      <c r="DA351" s="76">
        <f t="shared" si="1982"/>
        <v>2122517.6852403851</v>
      </c>
      <c r="DB351" s="76">
        <f t="shared" si="1983"/>
        <v>1434369.9034615385</v>
      </c>
      <c r="DC351" s="76">
        <f t="shared" si="1984"/>
        <v>0</v>
      </c>
      <c r="DD351" s="76">
        <f t="shared" si="1984"/>
        <v>0</v>
      </c>
      <c r="DE351" s="88">
        <f t="shared" si="1986"/>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85"/>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87"/>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67"/>
        <v>83932.624285714308</v>
      </c>
      <c r="CM352" s="76">
        <f t="shared" si="1968"/>
        <v>567273.1114285714</v>
      </c>
      <c r="CN352" s="76">
        <f t="shared" si="1969"/>
        <v>456807.72666666663</v>
      </c>
      <c r="CO352" s="76">
        <f t="shared" si="1970"/>
        <v>513138.45</v>
      </c>
      <c r="CP352" s="76">
        <f t="shared" si="1971"/>
        <v>579953.67499999993</v>
      </c>
      <c r="CQ352" s="76">
        <f t="shared" si="1972"/>
        <v>11040.773333333334</v>
      </c>
      <c r="CR352" s="76">
        <f t="shared" si="1973"/>
        <v>350836.83666666667</v>
      </c>
      <c r="CS352" s="76">
        <f t="shared" si="1974"/>
        <v>410111.62</v>
      </c>
      <c r="CT352" s="76">
        <f t="shared" si="1975"/>
        <v>460673.174</v>
      </c>
      <c r="CU352" s="76">
        <f t="shared" si="1976"/>
        <v>374924.25000000006</v>
      </c>
      <c r="CV352" s="76">
        <f t="shared" si="1977"/>
        <v>2976942.1257142858</v>
      </c>
      <c r="CW352" s="76">
        <f t="shared" si="1978"/>
        <v>0</v>
      </c>
      <c r="CX352" s="76">
        <f t="shared" si="1979"/>
        <v>1042857.0044444446</v>
      </c>
      <c r="CY352" s="76">
        <f t="shared" si="1980"/>
        <v>1066471.8505311355</v>
      </c>
      <c r="CZ352" s="76">
        <f t="shared" si="1981"/>
        <v>1021375.8</v>
      </c>
      <c r="DA352" s="76">
        <f t="shared" si="1982"/>
        <v>1401740.3750000002</v>
      </c>
      <c r="DB352" s="76">
        <f t="shared" si="1983"/>
        <v>0</v>
      </c>
      <c r="DC352" s="76">
        <f t="shared" si="1984"/>
        <v>2324927.712307692</v>
      </c>
      <c r="DD352" s="76">
        <f t="shared" si="1984"/>
        <v>0</v>
      </c>
      <c r="DE352" s="88">
        <f t="shared" si="1986"/>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85"/>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87"/>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67"/>
        <v>304027.17428571434</v>
      </c>
      <c r="CM353" s="76">
        <f t="shared" si="1968"/>
        <v>488953.46142857155</v>
      </c>
      <c r="CN353" s="76">
        <f t="shared" si="1969"/>
        <v>526310.57142857136</v>
      </c>
      <c r="CO353" s="76">
        <f t="shared" si="1970"/>
        <v>775813.17</v>
      </c>
      <c r="CP353" s="76">
        <f t="shared" si="1971"/>
        <v>675711.41499999992</v>
      </c>
      <c r="CQ353" s="76">
        <f t="shared" si="1972"/>
        <v>710462.48</v>
      </c>
      <c r="CR353" s="76">
        <f t="shared" si="1973"/>
        <v>170817.53</v>
      </c>
      <c r="CS353" s="76">
        <f t="shared" si="1974"/>
        <v>539235.65333333344</v>
      </c>
      <c r="CT353" s="76">
        <f t="shared" si="1975"/>
        <v>636987.04999999993</v>
      </c>
      <c r="CU353" s="76">
        <f t="shared" si="1976"/>
        <v>749364.75000000012</v>
      </c>
      <c r="CV353" s="76">
        <f t="shared" si="1977"/>
        <v>8976</v>
      </c>
      <c r="CW353" s="76">
        <f t="shared" si="1978"/>
        <v>1283861.4772727273</v>
      </c>
      <c r="CX353" s="76">
        <f t="shared" si="1979"/>
        <v>942297.09444444452</v>
      </c>
      <c r="CY353" s="76">
        <f t="shared" si="1980"/>
        <v>1461447.252051282</v>
      </c>
      <c r="CZ353" s="76">
        <f t="shared" si="1981"/>
        <v>2135950.7200000002</v>
      </c>
      <c r="DA353" s="76">
        <f t="shared" si="1982"/>
        <v>93120.511346153871</v>
      </c>
      <c r="DB353" s="76">
        <f t="shared" si="1983"/>
        <v>0</v>
      </c>
      <c r="DC353" s="76">
        <f t="shared" si="1984"/>
        <v>4388768.3807692304</v>
      </c>
      <c r="DD353" s="76">
        <f t="shared" si="1984"/>
        <v>0</v>
      </c>
      <c r="DE353" s="88">
        <f t="shared" si="1986"/>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85"/>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87"/>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67"/>
        <v>573905.3057142857</v>
      </c>
      <c r="CM354" s="76">
        <f t="shared" si="1968"/>
        <v>712022.36571428576</v>
      </c>
      <c r="CN354" s="76">
        <f t="shared" si="1969"/>
        <v>547598.99999999988</v>
      </c>
      <c r="CO354" s="76">
        <f t="shared" si="1970"/>
        <v>400631.22000000003</v>
      </c>
      <c r="CP354" s="76">
        <f t="shared" si="1971"/>
        <v>104219.51999999999</v>
      </c>
      <c r="CQ354" s="76">
        <f t="shared" si="1972"/>
        <v>465396.21333333338</v>
      </c>
      <c r="CR354" s="76">
        <f t="shared" si="1973"/>
        <v>224079.94</v>
      </c>
      <c r="CS354" s="76">
        <f t="shared" si="1974"/>
        <v>729629.10666666669</v>
      </c>
      <c r="CT354" s="76">
        <f t="shared" si="1975"/>
        <v>1106913.6000000003</v>
      </c>
      <c r="CU354" s="76">
        <f t="shared" si="1976"/>
        <v>13051.500000000002</v>
      </c>
      <c r="CV354" s="76">
        <f t="shared" si="1977"/>
        <v>1463431.74</v>
      </c>
      <c r="CW354" s="76">
        <f t="shared" si="1978"/>
        <v>847493.07954545447</v>
      </c>
      <c r="CX354" s="76">
        <f t="shared" si="1979"/>
        <v>789256.86500000011</v>
      </c>
      <c r="CY354" s="76">
        <f t="shared" si="1980"/>
        <v>1268925.1983173077</v>
      </c>
      <c r="CZ354" s="76">
        <f t="shared" si="1981"/>
        <v>420956.75333333336</v>
      </c>
      <c r="DA354" s="76">
        <f t="shared" si="1982"/>
        <v>0</v>
      </c>
      <c r="DB354" s="76">
        <f t="shared" si="1983"/>
        <v>1527926.0279120877</v>
      </c>
      <c r="DC354" s="76">
        <f t="shared" si="1984"/>
        <v>5887171.6884615384</v>
      </c>
      <c r="DD354" s="76">
        <f t="shared" si="1984"/>
        <v>0</v>
      </c>
      <c r="DE354" s="88">
        <f t="shared" si="1986"/>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85"/>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87"/>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67"/>
        <v>553676.58000000007</v>
      </c>
      <c r="CM355" s="76">
        <f t="shared" si="1968"/>
        <v>708022.76</v>
      </c>
      <c r="CN355" s="76">
        <f t="shared" si="1969"/>
        <v>600610.77142857132</v>
      </c>
      <c r="CO355" s="76">
        <f t="shared" si="1970"/>
        <v>245056.41000000003</v>
      </c>
      <c r="CP355" s="76">
        <f t="shared" si="1971"/>
        <v>806658.84</v>
      </c>
      <c r="CQ355" s="76">
        <f t="shared" si="1972"/>
        <v>479760.625</v>
      </c>
      <c r="CR355" s="76">
        <f t="shared" si="1973"/>
        <v>621516</v>
      </c>
      <c r="CS355" s="76">
        <f t="shared" si="1974"/>
        <v>453403.74000000005</v>
      </c>
      <c r="CT355" s="76">
        <f t="shared" si="1975"/>
        <v>1064414.8000000003</v>
      </c>
      <c r="CU355" s="76">
        <f t="shared" si="1976"/>
        <v>384283.20000000007</v>
      </c>
      <c r="CV355" s="76">
        <f t="shared" si="1977"/>
        <v>507075.38798076921</v>
      </c>
      <c r="CW355" s="76">
        <f t="shared" si="1978"/>
        <v>917650.88181818184</v>
      </c>
      <c r="CX355" s="76">
        <f t="shared" si="1979"/>
        <v>701111.75000000012</v>
      </c>
      <c r="CY355" s="76">
        <f t="shared" si="1980"/>
        <v>2342597.5481456043</v>
      </c>
      <c r="CZ355" s="76">
        <f t="shared" si="1981"/>
        <v>0</v>
      </c>
      <c r="DA355" s="76">
        <f t="shared" si="1982"/>
        <v>1338308.9578846155</v>
      </c>
      <c r="DB355" s="76">
        <f t="shared" si="1983"/>
        <v>2805318.0640659337</v>
      </c>
      <c r="DC355" s="76">
        <f t="shared" si="1984"/>
        <v>2387336.096923077</v>
      </c>
      <c r="DD355" s="76">
        <f t="shared" si="1984"/>
        <v>0</v>
      </c>
      <c r="DE355" s="88">
        <f t="shared" si="1986"/>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85"/>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87"/>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67"/>
        <v>393232.52500000002</v>
      </c>
      <c r="CM356" s="76">
        <f t="shared" si="1968"/>
        <v>913880.21142857149</v>
      </c>
      <c r="CN356" s="76">
        <f t="shared" si="1969"/>
        <v>100791.57333333332</v>
      </c>
      <c r="CO356" s="76">
        <f t="shared" si="1970"/>
        <v>1258452.1292307694</v>
      </c>
      <c r="CP356" s="76">
        <f t="shared" si="1971"/>
        <v>808272.48</v>
      </c>
      <c r="CQ356" s="76">
        <f t="shared" si="1972"/>
        <v>605325.22</v>
      </c>
      <c r="CR356" s="76">
        <f t="shared" si="1973"/>
        <v>384610.31</v>
      </c>
      <c r="CS356" s="76">
        <f t="shared" si="1974"/>
        <v>1482890.4533333334</v>
      </c>
      <c r="CT356" s="76">
        <f t="shared" si="1975"/>
        <v>141453.38999999998</v>
      </c>
      <c r="CU356" s="76">
        <f t="shared" si="1976"/>
        <v>234509.25000000003</v>
      </c>
      <c r="CV356" s="76">
        <f t="shared" si="1977"/>
        <v>1143649.7408653845</v>
      </c>
      <c r="CW356" s="76">
        <f t="shared" si="1978"/>
        <v>972887.01136363635</v>
      </c>
      <c r="CX356" s="76">
        <f t="shared" si="1979"/>
        <v>1017313.6950000002</v>
      </c>
      <c r="CY356" s="76">
        <f t="shared" si="1980"/>
        <v>23928.420844780219</v>
      </c>
      <c r="CZ356" s="76">
        <f t="shared" si="1981"/>
        <v>1001615.7466666667</v>
      </c>
      <c r="DA356" s="76">
        <f t="shared" si="1982"/>
        <v>2294121.5058379117</v>
      </c>
      <c r="DB356" s="76">
        <f t="shared" si="1983"/>
        <v>3067809.1740188384</v>
      </c>
      <c r="DC356" s="76">
        <f t="shared" si="1984"/>
        <v>2176044.3633333333</v>
      </c>
      <c r="DD356" s="76">
        <f t="shared" si="1984"/>
        <v>0</v>
      </c>
      <c r="DE356" s="88">
        <f t="shared" si="1986"/>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85"/>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87"/>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67"/>
        <v>519598.80000000005</v>
      </c>
      <c r="CM357" s="76">
        <f t="shared" si="1968"/>
        <v>158281</v>
      </c>
      <c r="CN357" s="76">
        <f t="shared" si="1969"/>
        <v>644850.9033333332</v>
      </c>
      <c r="CO357" s="76">
        <f t="shared" si="1970"/>
        <v>326014.67653846159</v>
      </c>
      <c r="CP357" s="76">
        <f t="shared" si="1971"/>
        <v>832355.60000000009</v>
      </c>
      <c r="CQ357" s="76">
        <f t="shared" si="1972"/>
        <v>479949.43999999994</v>
      </c>
      <c r="CR357" s="76">
        <f t="shared" si="1973"/>
        <v>391115.71333333332</v>
      </c>
      <c r="CS357" s="76">
        <f t="shared" si="1974"/>
        <v>24101.55</v>
      </c>
      <c r="CT357" s="76">
        <f t="shared" si="1975"/>
        <v>2072594.1599999997</v>
      </c>
      <c r="CU357" s="76">
        <f t="shared" si="1976"/>
        <v>258122.85000000003</v>
      </c>
      <c r="CV357" s="76">
        <f t="shared" si="1977"/>
        <v>1524716.0162937061</v>
      </c>
      <c r="CW357" s="76">
        <f t="shared" si="1978"/>
        <v>901622.04545454541</v>
      </c>
      <c r="CX357" s="76">
        <f t="shared" si="1979"/>
        <v>1777662.9200000002</v>
      </c>
      <c r="CY357" s="76">
        <f t="shared" si="1980"/>
        <v>2232704.4858173076</v>
      </c>
      <c r="CZ357" s="76">
        <f t="shared" si="1981"/>
        <v>2202832.7878571423</v>
      </c>
      <c r="DA357" s="76">
        <f t="shared" si="1982"/>
        <v>3731077.0504120882</v>
      </c>
      <c r="DB357" s="76">
        <f t="shared" si="1983"/>
        <v>2007370.4045682889</v>
      </c>
      <c r="DC357" s="76">
        <f t="shared" si="1984"/>
        <v>0</v>
      </c>
      <c r="DD357" s="76">
        <f t="shared" si="1984"/>
        <v>0</v>
      </c>
      <c r="DE357" s="88">
        <f t="shared" si="1986"/>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85"/>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87"/>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67"/>
        <v>924956.02500000014</v>
      </c>
      <c r="CM358" s="76">
        <f t="shared" si="1968"/>
        <v>1106141</v>
      </c>
      <c r="CN358" s="76">
        <f t="shared" si="1969"/>
        <v>371874.3916666666</v>
      </c>
      <c r="CO358" s="76">
        <f t="shared" si="1970"/>
        <v>683119.24500000011</v>
      </c>
      <c r="CP358" s="76">
        <f t="shared" si="1971"/>
        <v>1409211.2000000002</v>
      </c>
      <c r="CQ358" s="76">
        <f t="shared" si="1972"/>
        <v>737633.21999999986</v>
      </c>
      <c r="CR358" s="76">
        <f t="shared" si="1973"/>
        <v>5490.623333333333</v>
      </c>
      <c r="CS358" s="76">
        <f t="shared" si="1974"/>
        <v>1192629.1500000001</v>
      </c>
      <c r="CT358" s="76">
        <f t="shared" si="1975"/>
        <v>1298551.8</v>
      </c>
      <c r="CU358" s="76">
        <f t="shared" si="1976"/>
        <v>351416.70000000007</v>
      </c>
      <c r="CV358" s="76">
        <f t="shared" si="1977"/>
        <v>1167632.7783216781</v>
      </c>
      <c r="CW358" s="76">
        <f t="shared" si="1978"/>
        <v>1367340.4840909091</v>
      </c>
      <c r="CX358" s="76">
        <f t="shared" si="1979"/>
        <v>17616.515000000003</v>
      </c>
      <c r="CY358" s="76">
        <f t="shared" si="1980"/>
        <v>984363.74969093397</v>
      </c>
      <c r="CZ358" s="76">
        <f t="shared" si="1981"/>
        <v>2959791.5521978023</v>
      </c>
      <c r="DA358" s="76">
        <f t="shared" si="1982"/>
        <v>1919986.7976648351</v>
      </c>
      <c r="DB358" s="76">
        <f t="shared" si="1983"/>
        <v>1765510.8904238618</v>
      </c>
      <c r="DC358" s="76">
        <f t="shared" si="1984"/>
        <v>0</v>
      </c>
      <c r="DD358" s="76">
        <f t="shared" si="1984"/>
        <v>0</v>
      </c>
      <c r="DE358" s="88">
        <f t="shared" si="1986"/>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85"/>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87"/>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67"/>
        <v>80248.700000000012</v>
      </c>
      <c r="CM359" s="76">
        <f t="shared" si="1968"/>
        <v>479330.61000000004</v>
      </c>
      <c r="CN359" s="76">
        <f t="shared" si="1969"/>
        <v>337523.76833333331</v>
      </c>
      <c r="CO359" s="76">
        <f t="shared" si="1970"/>
        <v>610819.12846153846</v>
      </c>
      <c r="CP359" s="76">
        <f t="shared" si="1971"/>
        <v>735242</v>
      </c>
      <c r="CQ359" s="76">
        <f t="shared" si="1972"/>
        <v>145999.25333333333</v>
      </c>
      <c r="CR359" s="76">
        <f t="shared" si="1973"/>
        <v>560782.57666666666</v>
      </c>
      <c r="CS359" s="76">
        <f t="shared" si="1974"/>
        <v>1136977.44</v>
      </c>
      <c r="CT359" s="76">
        <f t="shared" si="1975"/>
        <v>821596.7</v>
      </c>
      <c r="CU359" s="76">
        <f t="shared" si="1976"/>
        <v>404746.05000000005</v>
      </c>
      <c r="CV359" s="76">
        <f t="shared" si="1977"/>
        <v>7002699.5758741247</v>
      </c>
      <c r="CW359" s="76">
        <f t="shared" si="1978"/>
        <v>14661.225</v>
      </c>
      <c r="CX359" s="76">
        <f t="shared" si="1979"/>
        <v>1484678.0650000002</v>
      </c>
      <c r="CY359" s="76">
        <f t="shared" si="1980"/>
        <v>1148204.9056318682</v>
      </c>
      <c r="CZ359" s="76">
        <f t="shared" si="1981"/>
        <v>2467404.5826923074</v>
      </c>
      <c r="DA359" s="76">
        <f t="shared" si="1982"/>
        <v>1381472.0557417583</v>
      </c>
      <c r="DB359" s="76">
        <f t="shared" si="1983"/>
        <v>12526.219686028258</v>
      </c>
      <c r="DC359" s="76">
        <f t="shared" si="1984"/>
        <v>4065263.556923077</v>
      </c>
      <c r="DD359" s="76">
        <f t="shared" si="1984"/>
        <v>0</v>
      </c>
      <c r="DE359" s="88">
        <f t="shared" si="1986"/>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85"/>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87"/>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67"/>
        <v>321661.05833333329</v>
      </c>
      <c r="CM360" s="76">
        <f t="shared" si="1968"/>
        <v>948481.3</v>
      </c>
      <c r="CN360" s="76">
        <f t="shared" si="1969"/>
        <v>346002.8783333333</v>
      </c>
      <c r="CO360" s="76">
        <f t="shared" si="1970"/>
        <v>502929.99230769236</v>
      </c>
      <c r="CP360" s="76">
        <f t="shared" si="1971"/>
        <v>346404.4</v>
      </c>
      <c r="CQ360" s="76">
        <f t="shared" si="1972"/>
        <v>522843.0355555556</v>
      </c>
      <c r="CR360" s="76">
        <f t="shared" si="1973"/>
        <v>251054.99333333335</v>
      </c>
      <c r="CS360" s="76">
        <f t="shared" si="1974"/>
        <v>818173.91999999993</v>
      </c>
      <c r="CT360" s="76">
        <f t="shared" si="1975"/>
        <v>601132.26</v>
      </c>
      <c r="CU360" s="76">
        <f t="shared" si="1976"/>
        <v>2253164.8500000006</v>
      </c>
      <c r="CV360" s="76">
        <f t="shared" si="1977"/>
        <v>9062.1538461538439</v>
      </c>
      <c r="CW360" s="76">
        <f t="shared" si="1978"/>
        <v>1220268.6375</v>
      </c>
      <c r="CX360" s="76">
        <f t="shared" si="1979"/>
        <v>395284.36500000005</v>
      </c>
      <c r="CY360" s="76">
        <f t="shared" si="1980"/>
        <v>1019016.2502747254</v>
      </c>
      <c r="CZ360" s="76">
        <f t="shared" si="1981"/>
        <v>369038.91346153844</v>
      </c>
      <c r="DA360" s="76">
        <f t="shared" si="1982"/>
        <v>0</v>
      </c>
      <c r="DB360" s="76">
        <f t="shared" si="1983"/>
        <v>0</v>
      </c>
      <c r="DC360" s="76">
        <f t="shared" si="1984"/>
        <v>3528976.2392307692</v>
      </c>
      <c r="DD360" s="76">
        <f t="shared" si="1984"/>
        <v>0</v>
      </c>
      <c r="DE360" s="88">
        <f t="shared" si="1986"/>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85"/>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67"/>
        <v>0</v>
      </c>
      <c r="CM361" s="76">
        <f t="shared" si="1968"/>
        <v>0</v>
      </c>
      <c r="CN361" s="76">
        <f t="shared" si="1969"/>
        <v>0</v>
      </c>
      <c r="CO361" s="76">
        <f t="shared" si="1970"/>
        <v>674543.58576923085</v>
      </c>
      <c r="CP361" s="76">
        <f t="shared" si="1971"/>
        <v>0</v>
      </c>
      <c r="CQ361" s="76">
        <f t="shared" si="1972"/>
        <v>0</v>
      </c>
      <c r="CR361" s="76">
        <f t="shared" si="1973"/>
        <v>0</v>
      </c>
      <c r="CS361" s="76">
        <f t="shared" si="1974"/>
        <v>37247.040000000001</v>
      </c>
      <c r="CT361" s="76">
        <f t="shared" si="1975"/>
        <v>0</v>
      </c>
      <c r="CU361" s="76">
        <f t="shared" si="1976"/>
        <v>0</v>
      </c>
      <c r="CV361" s="76">
        <f t="shared" si="1977"/>
        <v>0</v>
      </c>
      <c r="CW361" s="76">
        <f t="shared" si="1978"/>
        <v>0</v>
      </c>
      <c r="CX361" s="76">
        <f t="shared" si="1979"/>
        <v>0</v>
      </c>
      <c r="CY361" s="76">
        <f t="shared" si="1980"/>
        <v>0</v>
      </c>
      <c r="CZ361" s="76">
        <f t="shared" si="1981"/>
        <v>0</v>
      </c>
      <c r="DA361" s="76">
        <f t="shared" si="1982"/>
        <v>0</v>
      </c>
      <c r="DB361" s="76">
        <f t="shared" si="1983"/>
        <v>0</v>
      </c>
      <c r="DC361" s="76">
        <f t="shared" si="1984"/>
        <v>0</v>
      </c>
      <c r="DD361" s="76">
        <f t="shared" si="1984"/>
        <v>0</v>
      </c>
      <c r="DE361" s="88">
        <f t="shared" si="1986"/>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85"/>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87"/>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67"/>
        <v>438904.48749999993</v>
      </c>
      <c r="CM362" s="76">
        <f t="shared" si="1968"/>
        <v>1067312.0250000001</v>
      </c>
      <c r="CN362" s="76">
        <f t="shared" si="1969"/>
        <v>1907762.5083333331</v>
      </c>
      <c r="CO362" s="76">
        <f t="shared" si="1970"/>
        <v>25115.058461538465</v>
      </c>
      <c r="CP362" s="76">
        <f t="shared" si="1971"/>
        <v>905549.56800000009</v>
      </c>
      <c r="CQ362" s="76">
        <f t="shared" si="1972"/>
        <v>626617.97777777782</v>
      </c>
      <c r="CR362" s="76">
        <f t="shared" si="1973"/>
        <v>318687.23333333334</v>
      </c>
      <c r="CS362" s="76">
        <f t="shared" si="1974"/>
        <v>1795155.8399999999</v>
      </c>
      <c r="CT362" s="76">
        <f t="shared" si="1975"/>
        <v>1236282.25</v>
      </c>
      <c r="CU362" s="76">
        <f t="shared" si="1976"/>
        <v>717247.97333333327</v>
      </c>
      <c r="CV362" s="76">
        <f t="shared" si="1977"/>
        <v>2372570.1818181816</v>
      </c>
      <c r="CW362" s="76">
        <f t="shared" si="1978"/>
        <v>1191715.4324999999</v>
      </c>
      <c r="CX362" s="76">
        <f t="shared" si="1979"/>
        <v>1213573.4722222222</v>
      </c>
      <c r="CY362" s="76">
        <f t="shared" si="1980"/>
        <v>2238754.8194436813</v>
      </c>
      <c r="CZ362" s="76">
        <f t="shared" si="1981"/>
        <v>0</v>
      </c>
      <c r="DA362" s="76">
        <f t="shared" si="1982"/>
        <v>0</v>
      </c>
      <c r="DB362" s="76">
        <f t="shared" si="1983"/>
        <v>2118130.0552747254</v>
      </c>
      <c r="DC362" s="76">
        <f t="shared" si="1984"/>
        <v>4140046.3407692309</v>
      </c>
      <c r="DD362" s="76">
        <f t="shared" si="1984"/>
        <v>0</v>
      </c>
      <c r="DE362" s="88">
        <f t="shared" si="1986"/>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85"/>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87"/>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67"/>
        <v>422459.54333333339</v>
      </c>
      <c r="CM363" s="76">
        <f t="shared" si="1968"/>
        <v>342160.97500000003</v>
      </c>
      <c r="CN363" s="76">
        <f t="shared" si="1969"/>
        <v>9063.2000000000007</v>
      </c>
      <c r="CO363" s="76">
        <f t="shared" si="1970"/>
        <v>1347957.3184615385</v>
      </c>
      <c r="CP363" s="76">
        <f t="shared" si="1971"/>
        <v>690558.17600000009</v>
      </c>
      <c r="CQ363" s="76">
        <f t="shared" si="1972"/>
        <v>249396.98666666663</v>
      </c>
      <c r="CR363" s="76">
        <f t="shared" si="1973"/>
        <v>289486.70666666667</v>
      </c>
      <c r="CS363" s="76">
        <f t="shared" si="1974"/>
        <v>2385720.96</v>
      </c>
      <c r="CT363" s="76">
        <f t="shared" si="1975"/>
        <v>856400.59499999997</v>
      </c>
      <c r="CU363" s="76">
        <f t="shared" si="1976"/>
        <v>383768.50999999995</v>
      </c>
      <c r="CV363" s="76">
        <f t="shared" si="1977"/>
        <v>815106.86682692298</v>
      </c>
      <c r="CW363" s="76">
        <f t="shared" si="1978"/>
        <v>736455.08649999986</v>
      </c>
      <c r="CX363" s="76">
        <f t="shared" si="1979"/>
        <v>310921.65277777781</v>
      </c>
      <c r="CY363" s="76">
        <f t="shared" si="1980"/>
        <v>21095.515171703297</v>
      </c>
      <c r="CZ363" s="76">
        <f t="shared" si="1981"/>
        <v>1390070.1432692306</v>
      </c>
      <c r="DA363" s="76">
        <f t="shared" si="1982"/>
        <v>3549688.9112362638</v>
      </c>
      <c r="DB363" s="76">
        <f t="shared" si="1983"/>
        <v>4598295.9300784934</v>
      </c>
      <c r="DC363" s="76">
        <f t="shared" si="1984"/>
        <v>2099950.3176923078</v>
      </c>
      <c r="DD363" s="76">
        <f t="shared" si="1984"/>
        <v>0</v>
      </c>
      <c r="DE363" s="88">
        <f t="shared" si="1986"/>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85"/>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87"/>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67"/>
        <v>262253.64</v>
      </c>
      <c r="CM364" s="76">
        <f t="shared" si="1968"/>
        <v>165795.66666666666</v>
      </c>
      <c r="CN364" s="76">
        <f t="shared" si="1969"/>
        <v>426840</v>
      </c>
      <c r="CO364" s="76">
        <f t="shared" si="1970"/>
        <v>438765.69692307699</v>
      </c>
      <c r="CP364" s="76">
        <f t="shared" si="1971"/>
        <v>490932.99200000003</v>
      </c>
      <c r="CQ364" s="76">
        <f t="shared" si="1972"/>
        <v>336674.02285714279</v>
      </c>
      <c r="CR364" s="76">
        <f t="shared" si="1973"/>
        <v>1398801.2633333334</v>
      </c>
      <c r="CS364" s="76">
        <f t="shared" si="1974"/>
        <v>0</v>
      </c>
      <c r="CT364" s="76">
        <f t="shared" si="1975"/>
        <v>2947305.8074999996</v>
      </c>
      <c r="CU364" s="76">
        <f t="shared" si="1976"/>
        <v>390623.53333333327</v>
      </c>
      <c r="CV364" s="76">
        <f t="shared" si="1977"/>
        <v>1130600.8875</v>
      </c>
      <c r="CW364" s="76">
        <f t="shared" si="1978"/>
        <v>1079330.3344999999</v>
      </c>
      <c r="CX364" s="76">
        <f t="shared" si="1979"/>
        <v>2301740.5892857146</v>
      </c>
      <c r="CY364" s="76">
        <f t="shared" si="1980"/>
        <v>1326618.4401785715</v>
      </c>
      <c r="CZ364" s="76">
        <f t="shared" si="1981"/>
        <v>2712431.7788461535</v>
      </c>
      <c r="DA364" s="76">
        <f t="shared" si="1982"/>
        <v>3793852.7703571431</v>
      </c>
      <c r="DB364" s="76">
        <f t="shared" si="1983"/>
        <v>2731443.6620879122</v>
      </c>
      <c r="DC364" s="76">
        <f t="shared" si="1984"/>
        <v>0</v>
      </c>
      <c r="DD364" s="76">
        <f t="shared" si="1984"/>
        <v>0</v>
      </c>
      <c r="DE364" s="88">
        <f t="shared" si="1986"/>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85"/>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87"/>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67"/>
        <v>584911.30500000005</v>
      </c>
      <c r="CM365" s="76">
        <f t="shared" si="1968"/>
        <v>990932.33333333326</v>
      </c>
      <c r="CN365" s="76">
        <f t="shared" si="1969"/>
        <v>228953.59499999997</v>
      </c>
      <c r="CO365" s="76">
        <f t="shared" si="1970"/>
        <v>656935.52538461541</v>
      </c>
      <c r="CP365" s="76">
        <f t="shared" si="1971"/>
        <v>749508.08400000003</v>
      </c>
      <c r="CQ365" s="76">
        <f t="shared" si="1972"/>
        <v>760060.86857142847</v>
      </c>
      <c r="CR365" s="76">
        <f t="shared" si="1973"/>
        <v>23414.87</v>
      </c>
      <c r="CS365" s="76">
        <f t="shared" si="1974"/>
        <v>1737508.0399999998</v>
      </c>
      <c r="CT365" s="76">
        <f t="shared" si="1975"/>
        <v>263041.87</v>
      </c>
      <c r="CU365" s="76">
        <f t="shared" si="1976"/>
        <v>710329.58666666667</v>
      </c>
      <c r="CV365" s="76">
        <f t="shared" si="1977"/>
        <v>1289033.076923077</v>
      </c>
      <c r="CW365" s="76">
        <f t="shared" si="1978"/>
        <v>1770752.4609999999</v>
      </c>
      <c r="CX365" s="76">
        <f t="shared" si="1979"/>
        <v>10093.125</v>
      </c>
      <c r="CY365" s="76">
        <f t="shared" si="1980"/>
        <v>1409158.1608928572</v>
      </c>
      <c r="CZ365" s="76">
        <f t="shared" si="1981"/>
        <v>2535400.4569230769</v>
      </c>
      <c r="DA365" s="76">
        <f t="shared" si="1982"/>
        <v>3181682.5852747252</v>
      </c>
      <c r="DB365" s="76">
        <f t="shared" si="1983"/>
        <v>1641375.1103924648</v>
      </c>
      <c r="DC365" s="76">
        <f t="shared" si="1984"/>
        <v>0</v>
      </c>
      <c r="DD365" s="76">
        <f t="shared" si="1984"/>
        <v>0</v>
      </c>
      <c r="DE365" s="88">
        <f t="shared" si="1986"/>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85"/>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87"/>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67"/>
        <v>533449.95000000007</v>
      </c>
      <c r="CM366" s="76">
        <f t="shared" si="1968"/>
        <v>408325</v>
      </c>
      <c r="CN366" s="76">
        <f t="shared" si="1969"/>
        <v>538575.37499999988</v>
      </c>
      <c r="CO366" s="76">
        <f t="shared" si="1970"/>
        <v>855771.87384615396</v>
      </c>
      <c r="CP366" s="76">
        <f t="shared" si="1971"/>
        <v>595945.41600000008</v>
      </c>
      <c r="CQ366" s="76">
        <f t="shared" si="1972"/>
        <v>89493.051428571416</v>
      </c>
      <c r="CR366" s="76">
        <f t="shared" si="1973"/>
        <v>686319.61333333328</v>
      </c>
      <c r="CS366" s="76">
        <f t="shared" si="1974"/>
        <v>1515822.1266666665</v>
      </c>
      <c r="CT366" s="76">
        <f t="shared" si="1975"/>
        <v>596046.81499999994</v>
      </c>
      <c r="CU366" s="76">
        <f t="shared" si="1976"/>
        <v>864204.06666666665</v>
      </c>
      <c r="CV366" s="76">
        <f t="shared" si="1977"/>
        <v>6163753.461538461</v>
      </c>
      <c r="CW366" s="76">
        <f t="shared" si="1978"/>
        <v>10658.339999999998</v>
      </c>
      <c r="CX366" s="76">
        <f t="shared" si="1979"/>
        <v>1353829.9928571431</v>
      </c>
      <c r="CY366" s="76">
        <f t="shared" si="1980"/>
        <v>1243526.6569544743</v>
      </c>
      <c r="CZ366" s="76">
        <f t="shared" si="1981"/>
        <v>3174633.4201923073</v>
      </c>
      <c r="DA366" s="76">
        <f t="shared" si="1982"/>
        <v>2321360.7715384616</v>
      </c>
      <c r="DB366" s="76">
        <f t="shared" si="1983"/>
        <v>201000.55362637364</v>
      </c>
      <c r="DC366" s="76">
        <f t="shared" si="1984"/>
        <v>7875641.3411721615</v>
      </c>
      <c r="DD366" s="76">
        <f t="shared" si="1984"/>
        <v>0</v>
      </c>
      <c r="DE366" s="88">
        <f t="shared" si="1986"/>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85"/>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87"/>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67"/>
        <v>435851.625</v>
      </c>
      <c r="CM367" s="76">
        <f t="shared" si="1968"/>
        <v>791626.2433333334</v>
      </c>
      <c r="CN367" s="76">
        <f t="shared" si="1969"/>
        <v>381518.86499999993</v>
      </c>
      <c r="CO367" s="76">
        <f t="shared" si="1970"/>
        <v>461314.20307692309</v>
      </c>
      <c r="CP367" s="76">
        <f t="shared" si="1971"/>
        <v>812177.77400000009</v>
      </c>
      <c r="CQ367" s="76">
        <f t="shared" si="1972"/>
        <v>581125.47428571421</v>
      </c>
      <c r="CR367" s="76">
        <f t="shared" si="1973"/>
        <v>183228.77333333335</v>
      </c>
      <c r="CS367" s="76">
        <f t="shared" si="1974"/>
        <v>566255.64666666661</v>
      </c>
      <c r="CT367" s="76">
        <f t="shared" si="1975"/>
        <v>1001005.0049999999</v>
      </c>
      <c r="CU367" s="76">
        <f t="shared" si="1976"/>
        <v>3060595</v>
      </c>
      <c r="CV367" s="76">
        <f t="shared" si="1977"/>
        <v>2785.6009615384614</v>
      </c>
      <c r="CW367" s="76">
        <f t="shared" si="1978"/>
        <v>1920651.3239999998</v>
      </c>
      <c r="CX367" s="76">
        <f t="shared" si="1979"/>
        <v>658710.14206349209</v>
      </c>
      <c r="CY367" s="76">
        <f t="shared" si="1980"/>
        <v>1125490.3953061225</v>
      </c>
      <c r="CZ367" s="76">
        <f t="shared" si="1981"/>
        <v>435368.00153846148</v>
      </c>
      <c r="DA367" s="76">
        <f t="shared" si="1982"/>
        <v>62548.563461538462</v>
      </c>
      <c r="DB367" s="76">
        <f t="shared" si="1983"/>
        <v>0</v>
      </c>
      <c r="DC367" s="76">
        <f t="shared" si="1984"/>
        <v>2776732.5168498168</v>
      </c>
      <c r="DD367" s="76">
        <f t="shared" si="1984"/>
        <v>0</v>
      </c>
      <c r="DE367" s="109">
        <f t="shared" si="1986"/>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BO56:CI61"/>
    <mergeCell ref="A1:U1"/>
    <mergeCell ref="W1:AQ1"/>
    <mergeCell ref="AS1:BM1"/>
    <mergeCell ref="BO1:CI1"/>
    <mergeCell ref="DH1:EA1"/>
    <mergeCell ref="CK1:DE1"/>
    <mergeCell ref="EC8:EY8"/>
    <mergeCell ref="EC1:EY1"/>
    <mergeCell ref="EC15:EY15"/>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J445" activePane="bottomRight" state="frozen"/>
      <selection pane="topRight" activeCell="B1" sqref="B1"/>
      <selection pane="bottomLeft" activeCell="A5" sqref="A5"/>
      <selection pane="bottomRight" activeCell="R341" sqref="R341"/>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83203125" style="1" bestFit="1" customWidth="1"/>
    <col min="5" max="5" width="13" style="1" bestFit="1" customWidth="1"/>
    <col min="6" max="6" width="13.5" style="1" bestFit="1" customWidth="1"/>
    <col min="7" max="7" width="15.83203125" style="1" bestFit="1" customWidth="1"/>
    <col min="8" max="8" width="22.33203125" style="1" bestFit="1" customWidth="1"/>
    <col min="9" max="9" width="17" style="1" bestFit="1" customWidth="1"/>
    <col min="10" max="10" width="15.33203125" style="1" bestFit="1" customWidth="1"/>
    <col min="11" max="11" width="15" style="1" bestFit="1" customWidth="1"/>
    <col min="12" max="12" width="13.6640625" style="1" bestFit="1" customWidth="1"/>
    <col min="13" max="13" width="15.6640625" style="1" bestFit="1" customWidth="1"/>
    <col min="14" max="14" width="14.6640625" style="1" bestFit="1" customWidth="1"/>
    <col min="15" max="15" width="17.1640625" style="1" bestFit="1" customWidth="1"/>
    <col min="16" max="16" width="15.6640625" style="1" bestFit="1" customWidth="1"/>
    <col min="17" max="17" width="15.5" style="1" bestFit="1" customWidth="1"/>
    <col min="18" max="18" width="16.83203125" style="1" bestFit="1" customWidth="1"/>
    <col min="19" max="19" width="12.83203125" style="1" bestFit="1" customWidth="1"/>
    <col min="20" max="20" width="16.83203125" style="1" bestFit="1" customWidth="1"/>
    <col min="21" max="21" width="15.5" style="1" bestFit="1" customWidth="1"/>
    <col min="22" max="22" width="14.83203125" style="1" bestFit="1" customWidth="1"/>
    <col min="23" max="23" width="17.33203125" style="1" bestFit="1" customWidth="1"/>
    <col min="24" max="24" width="16.83203125" style="1" bestFit="1" customWidth="1"/>
    <col min="25"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45</v>
      </c>
      <c r="X2"/>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v>4965644</v>
      </c>
      <c r="X3"/>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v>7789495</v>
      </c>
      <c r="X4"/>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v>10920968</v>
      </c>
      <c r="X5"/>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v>7107644</v>
      </c>
      <c r="X6"/>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v>59598</v>
      </c>
      <c r="X7"/>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v>9450707</v>
      </c>
      <c r="X8"/>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v>10968831</v>
      </c>
      <c r="X9"/>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v>7270523</v>
      </c>
      <c r="X10"/>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v>9660690</v>
      </c>
      <c r="X11"/>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v>7176479</v>
      </c>
      <c r="X12"/>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v>9977</v>
      </c>
      <c r="X13"/>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v>94448</v>
      </c>
      <c r="X14"/>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v>6892313</v>
      </c>
      <c r="X15"/>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v>9770615</v>
      </c>
      <c r="X16"/>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v>8619324</v>
      </c>
      <c r="X17"/>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v>4838696</v>
      </c>
      <c r="X18"/>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v>13111660</v>
      </c>
      <c r="X19"/>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v>7800046</v>
      </c>
      <c r="X20"/>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v>9649188</v>
      </c>
      <c r="X21"/>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v>10014152</v>
      </c>
      <c r="X22"/>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v>8531372</v>
      </c>
      <c r="X23"/>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v>4790961</v>
      </c>
      <c r="X24"/>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v>8202146</v>
      </c>
      <c r="X25"/>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v>9562831</v>
      </c>
      <c r="X26"/>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v>3341145</v>
      </c>
      <c r="X27"/>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v>9811463</v>
      </c>
      <c r="X28"/>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v>55869</v>
      </c>
      <c r="X29"/>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v>4793477</v>
      </c>
      <c r="X30"/>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v>7331127</v>
      </c>
      <c r="X31"/>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v>11025985</v>
      </c>
      <c r="X32"/>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v>4654290</v>
      </c>
      <c r="X33"/>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v>3342503</v>
      </c>
      <c r="X34"/>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v>12034082</v>
      </c>
      <c r="X35"/>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v>8994507</v>
      </c>
      <c r="X36"/>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v>10492748</v>
      </c>
      <c r="X37"/>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v>4217130</v>
      </c>
      <c r="X38"/>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v>8974142</v>
      </c>
      <c r="X39"/>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v>44000</v>
      </c>
      <c r="X40"/>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v>9202404</v>
      </c>
      <c r="X41"/>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v>9971384</v>
      </c>
      <c r="X42"/>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v>12532615</v>
      </c>
      <c r="X43"/>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v>5313358</v>
      </c>
      <c r="X44"/>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v>42108</v>
      </c>
      <c r="X45"/>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v>8046224</v>
      </c>
      <c r="X46"/>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v>10871270</v>
      </c>
      <c r="X47"/>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v>8130127</v>
      </c>
      <c r="X48"/>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v>18243112</v>
      </c>
      <c r="X49"/>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v>6140792</v>
      </c>
      <c r="X50"/>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v>8718340</v>
      </c>
      <c r="X51"/>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v>10196742</v>
      </c>
      <c r="X52"/>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v>6263262</v>
      </c>
      <c r="X53"/>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v>6707438</v>
      </c>
      <c r="X54"/>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v>4183295</v>
      </c>
      <c r="X55"/>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v>9866505</v>
      </c>
      <c r="X56"/>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v>9056094</v>
      </c>
      <c r="X57"/>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v>4789464</v>
      </c>
      <c r="X58"/>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v>2872959</v>
      </c>
      <c r="X59"/>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v>4651217</v>
      </c>
      <c r="X60"/>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v>8848867</v>
      </c>
      <c r="X61"/>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v>12641403</v>
      </c>
      <c r="X62"/>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v>8602337</v>
      </c>
      <c r="X63"/>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v>3734723</v>
      </c>
      <c r="X64"/>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v>4949837</v>
      </c>
      <c r="X65"/>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v>10357370</v>
      </c>
      <c r="X66"/>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v>9908462</v>
      </c>
      <c r="X67"/>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v>7819500</v>
      </c>
      <c r="X68"/>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v>7316441</v>
      </c>
      <c r="X69"/>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v>80000</v>
      </c>
      <c r="X70"/>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v>7211118</v>
      </c>
      <c r="X71"/>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v>9577711</v>
      </c>
      <c r="X72"/>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v>12499514</v>
      </c>
      <c r="X73"/>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v>7292085</v>
      </c>
      <c r="X74"/>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v>6603635</v>
      </c>
      <c r="X75"/>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v>520000</v>
      </c>
      <c r="X76"/>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v>400000</v>
      </c>
      <c r="X77"/>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v>6330900</v>
      </c>
      <c r="X78"/>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v>12133945</v>
      </c>
      <c r="X79"/>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v>15017134</v>
      </c>
      <c r="X80"/>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v>6893481</v>
      </c>
      <c r="X81"/>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v>14317633</v>
      </c>
      <c r="X82"/>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v>2564000</v>
      </c>
      <c r="X83"/>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v>1804000</v>
      </c>
      <c r="X84"/>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v>13617164</v>
      </c>
      <c r="X85"/>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v>18831187</v>
      </c>
      <c r="X86"/>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v>18899532</v>
      </c>
      <c r="X87"/>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v>14771312</v>
      </c>
      <c r="X88"/>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v>14362058</v>
      </c>
      <c r="X89"/>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v>5644000</v>
      </c>
      <c r="X90"/>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v>3264000</v>
      </c>
      <c r="X91"/>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v>19514207</v>
      </c>
      <c r="X92"/>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v>27782471</v>
      </c>
      <c r="X93"/>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v>27063343</v>
      </c>
      <c r="X94"/>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v>19667833</v>
      </c>
      <c r="X95"/>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v>19074824</v>
      </c>
      <c r="X96"/>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v>7456000</v>
      </c>
      <c r="X97"/>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v>5880000</v>
      </c>
      <c r="X98"/>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v>19862979</v>
      </c>
      <c r="X99"/>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v>24602870</v>
      </c>
      <c r="X100"/>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v>26762747</v>
      </c>
      <c r="X101"/>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v>17298221</v>
      </c>
      <c r="X102"/>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v>21322865</v>
      </c>
      <c r="X103"/>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v>10068000</v>
      </c>
      <c r="X104"/>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v>7332000</v>
      </c>
      <c r="X105"/>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v>29800154</v>
      </c>
      <c r="X106"/>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v>29400608</v>
      </c>
      <c r="X107"/>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v>39467826</v>
      </c>
      <c r="X108"/>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v>28883900</v>
      </c>
      <c r="X109"/>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v>27667091</v>
      </c>
      <c r="X110"/>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v>15748000</v>
      </c>
      <c r="X111"/>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v>12480000</v>
      </c>
      <c r="X112"/>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v>33790448</v>
      </c>
      <c r="X113"/>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v>39696560</v>
      </c>
      <c r="X114"/>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v>45221129</v>
      </c>
      <c r="X115"/>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v>36220203</v>
      </c>
      <c r="X116"/>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v>40260114</v>
      </c>
      <c r="X117"/>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v>25196300</v>
      </c>
      <c r="X118"/>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v>22396000</v>
      </c>
      <c r="X119"/>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v>44350568</v>
      </c>
      <c r="X120"/>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v>46922616</v>
      </c>
      <c r="X121"/>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v>43116668</v>
      </c>
      <c r="X122"/>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v>37770909</v>
      </c>
      <c r="X123"/>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v>37201045</v>
      </c>
      <c r="X124"/>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v>21291100</v>
      </c>
      <c r="X125"/>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v>19088000</v>
      </c>
      <c r="X126"/>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v>18874754</v>
      </c>
      <c r="X127"/>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v>44525954</v>
      </c>
      <c r="X128"/>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v>38259014</v>
      </c>
      <c r="X129"/>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v>46049214</v>
      </c>
      <c r="X130"/>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v>36271797</v>
      </c>
      <c r="X131"/>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v>22740475</v>
      </c>
      <c r="X132"/>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v>17452000</v>
      </c>
      <c r="X133"/>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v>40741887</v>
      </c>
      <c r="X134"/>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v>53128298</v>
      </c>
      <c r="X135"/>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v>41507053</v>
      </c>
      <c r="X136"/>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v>52564702</v>
      </c>
      <c r="X137"/>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v>38549822</v>
      </c>
      <c r="X138"/>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v>26476725</v>
      </c>
      <c r="X139"/>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v>18320000</v>
      </c>
      <c r="X140"/>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v>49245024</v>
      </c>
      <c r="X141"/>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v>46363671</v>
      </c>
      <c r="X142"/>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v>50580872</v>
      </c>
      <c r="X143"/>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v>46924848</v>
      </c>
      <c r="X144"/>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v>49729679</v>
      </c>
      <c r="X145"/>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v>41864705</v>
      </c>
      <c r="X146"/>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v>24229875</v>
      </c>
      <c r="X147"/>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v>55148679</v>
      </c>
      <c r="X148"/>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v>59879270</v>
      </c>
      <c r="X149"/>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v>47831553</v>
      </c>
      <c r="X150"/>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v>53508094</v>
      </c>
      <c r="X151"/>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v>54759700</v>
      </c>
      <c r="X152"/>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v>48312720</v>
      </c>
      <c r="X153"/>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v>35275740</v>
      </c>
      <c r="X154"/>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v>64606950</v>
      </c>
      <c r="X155"/>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v>63849272</v>
      </c>
      <c r="X156"/>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v>61683764</v>
      </c>
      <c r="X157"/>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v>66811824</v>
      </c>
      <c r="X158"/>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v>58295142</v>
      </c>
      <c r="X159"/>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v>49970365</v>
      </c>
      <c r="X160"/>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v>29759750</v>
      </c>
      <c r="X161"/>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v>48729503</v>
      </c>
      <c r="X162"/>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v>46651555</v>
      </c>
      <c r="X163"/>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v>43458627</v>
      </c>
      <c r="X164"/>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v>20774139</v>
      </c>
      <c r="X165"/>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v>40492988</v>
      </c>
      <c r="X166"/>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v>33650475</v>
      </c>
      <c r="X167"/>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v>16787700</v>
      </c>
      <c r="X168"/>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v>40409028</v>
      </c>
      <c r="X169"/>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v>39065477</v>
      </c>
      <c r="X170"/>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v>42869987</v>
      </c>
      <c r="X171"/>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v>43437473</v>
      </c>
      <c r="X172"/>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v>32853778</v>
      </c>
      <c r="X173"/>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v>29847575</v>
      </c>
      <c r="X174"/>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v>15388600</v>
      </c>
      <c r="X175"/>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v>34729668</v>
      </c>
      <c r="X176"/>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v>36647458</v>
      </c>
      <c r="X177"/>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v>40098693</v>
      </c>
      <c r="X178"/>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v>39533021</v>
      </c>
      <c r="X179"/>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v>30364619</v>
      </c>
      <c r="X180"/>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v>22044200</v>
      </c>
      <c r="X181"/>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v>16028000</v>
      </c>
      <c r="X182"/>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v>37069724</v>
      </c>
      <c r="X183"/>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v>38883510</v>
      </c>
      <c r="X184"/>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v>38541871</v>
      </c>
      <c r="X185"/>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v>35462361</v>
      </c>
      <c r="X186"/>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v>34194052</v>
      </c>
      <c r="X187"/>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v>30347500</v>
      </c>
      <c r="X188"/>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v>18896000</v>
      </c>
      <c r="X189"/>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v>32769234</v>
      </c>
      <c r="X190"/>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v>35471193</v>
      </c>
      <c r="X191"/>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v>34511483</v>
      </c>
      <c r="X192"/>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v>31429930</v>
      </c>
      <c r="X193"/>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v>28472696</v>
      </c>
      <c r="X194"/>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v>23980000</v>
      </c>
      <c r="X195"/>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v>18720000</v>
      </c>
      <c r="X196"/>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v>37182867</v>
      </c>
      <c r="X197"/>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v>32271377</v>
      </c>
      <c r="X198"/>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v>31263515</v>
      </c>
      <c r="X199"/>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v>23256565</v>
      </c>
      <c r="X200"/>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v>25247671</v>
      </c>
      <c r="X201"/>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v>20711300</v>
      </c>
      <c r="X202"/>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v>13960000</v>
      </c>
      <c r="X203"/>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v>28589269</v>
      </c>
      <c r="X204"/>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v>26815391</v>
      </c>
      <c r="X205"/>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v>28077499</v>
      </c>
      <c r="X206"/>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v>32362978</v>
      </c>
      <c r="X207"/>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v>31179247</v>
      </c>
      <c r="X208"/>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v>25390000</v>
      </c>
      <c r="X209"/>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v>14160000</v>
      </c>
      <c r="X210"/>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v>26772884</v>
      </c>
      <c r="X211"/>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v>30314644</v>
      </c>
      <c r="X212"/>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v>31881754</v>
      </c>
      <c r="X213"/>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v>28173784</v>
      </c>
      <c r="X214"/>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v>33181178</v>
      </c>
      <c r="X215"/>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v>27134625</v>
      </c>
      <c r="X216"/>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v>14760000</v>
      </c>
      <c r="X217"/>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v>32476091</v>
      </c>
      <c r="X218"/>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v>32437990</v>
      </c>
      <c r="X219"/>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v>33499738</v>
      </c>
      <c r="X220"/>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v>31130153</v>
      </c>
      <c r="X221"/>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v>17596779</v>
      </c>
      <c r="X222"/>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v>12319500</v>
      </c>
      <c r="X223"/>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v>7800000</v>
      </c>
      <c r="X224"/>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v>9999750</v>
      </c>
      <c r="X225"/>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v>13441858</v>
      </c>
      <c r="X226"/>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v>17625420</v>
      </c>
      <c r="X227"/>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v>16132875</v>
      </c>
      <c r="X228"/>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v>14756504</v>
      </c>
      <c r="X229"/>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v>11192500</v>
      </c>
      <c r="X230"/>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v>4000000</v>
      </c>
      <c r="X231"/>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v>14850677</v>
      </c>
      <c r="X232"/>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v>15815354</v>
      </c>
      <c r="X233"/>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v>15364116</v>
      </c>
      <c r="X234"/>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v>14079539</v>
      </c>
      <c r="X235"/>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v>12355026</v>
      </c>
      <c r="X236"/>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v>8735000</v>
      </c>
      <c r="X237"/>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v>4200000</v>
      </c>
      <c r="X238"/>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v>11008367</v>
      </c>
      <c r="X239"/>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v>12858988</v>
      </c>
      <c r="X240"/>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v>12593748</v>
      </c>
      <c r="X241"/>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v>11137257</v>
      </c>
      <c r="X242"/>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v>10663968</v>
      </c>
      <c r="X243"/>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v>6360000</v>
      </c>
      <c r="X244"/>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v>4360000</v>
      </c>
      <c r="X245"/>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v>8800361</v>
      </c>
      <c r="X246"/>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v>9609940</v>
      </c>
      <c r="X247"/>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v>11123737</v>
      </c>
      <c r="X248"/>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v>8938204</v>
      </c>
      <c r="X249"/>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v>5056538</v>
      </c>
      <c r="X250"/>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v>3050000</v>
      </c>
      <c r="X251"/>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v>80000</v>
      </c>
      <c r="X252"/>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v>7371322</v>
      </c>
      <c r="X253"/>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v>7435361</v>
      </c>
      <c r="X254"/>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v>10688292</v>
      </c>
      <c r="X255"/>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v>6947305</v>
      </c>
      <c r="X256"/>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v>7329565</v>
      </c>
      <c r="X257"/>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v>2420000</v>
      </c>
      <c r="X258"/>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v>720000</v>
      </c>
      <c r="X259"/>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v>7412453</v>
      </c>
      <c r="X260"/>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v>4869876</v>
      </c>
      <c r="X261"/>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v>9767910</v>
      </c>
      <c r="X262"/>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v>5321497</v>
      </c>
      <c r="X263"/>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v>5548432</v>
      </c>
      <c r="X264"/>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v>1990000</v>
      </c>
      <c r="X265"/>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v>600000</v>
      </c>
      <c r="X266"/>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v>2270000</v>
      </c>
      <c r="X267"/>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v>6666463</v>
      </c>
      <c r="X268"/>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v>8873066</v>
      </c>
      <c r="X269"/>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v>7843761</v>
      </c>
      <c r="X270"/>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v>6738476</v>
      </c>
      <c r="X271"/>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v>1692500</v>
      </c>
      <c r="X272"/>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v>200000</v>
      </c>
      <c r="X273"/>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v>7303203</v>
      </c>
      <c r="X274"/>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v>13751698</v>
      </c>
      <c r="X275"/>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v>11347143</v>
      </c>
      <c r="X276"/>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v>16298505</v>
      </c>
      <c r="X277"/>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v>8570967</v>
      </c>
      <c r="X278"/>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v>12614610</v>
      </c>
      <c r="X279"/>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v>10439818</v>
      </c>
      <c r="X280"/>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v>12688955</v>
      </c>
      <c r="X281"/>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v>9473986</v>
      </c>
      <c r="X282"/>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v>7471171</v>
      </c>
      <c r="X283"/>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v>11422767</v>
      </c>
      <c r="X284"/>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v>9417257</v>
      </c>
      <c r="X285"/>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v>13885475</v>
      </c>
      <c r="X286"/>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v>6940486</v>
      </c>
      <c r="X287"/>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v>5448519</v>
      </c>
      <c r="X288"/>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v>146432</v>
      </c>
      <c r="X289"/>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v>8067966</v>
      </c>
      <c r="X290"/>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v>4631891</v>
      </c>
      <c r="X291"/>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v>4856178</v>
      </c>
      <c r="X292"/>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v>3776787</v>
      </c>
      <c r="X293"/>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v>3001206</v>
      </c>
      <c r="X294"/>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v>6530848</v>
      </c>
      <c r="X295"/>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v>5839896</v>
      </c>
      <c r="X296"/>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v>8575460</v>
      </c>
      <c r="X297"/>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v>5429366</v>
      </c>
      <c r="X298"/>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v>4904022</v>
      </c>
      <c r="X299"/>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v>4322089</v>
      </c>
      <c r="X300"/>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v>4806432</v>
      </c>
      <c r="X301"/>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v>2420801</v>
      </c>
      <c r="X302"/>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v>2768911</v>
      </c>
      <c r="X303"/>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v>6378066</v>
      </c>
      <c r="X304"/>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v>4933515</v>
      </c>
      <c r="X305"/>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v>5317102</v>
      </c>
      <c r="X306"/>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v>3090599</v>
      </c>
      <c r="X307"/>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v>2406290</v>
      </c>
      <c r="X308"/>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v>5849602</v>
      </c>
      <c r="X309"/>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v>8430513</v>
      </c>
      <c r="X310"/>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v>2348488</v>
      </c>
      <c r="X311"/>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v>2439257</v>
      </c>
      <c r="X312"/>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v>4262914</v>
      </c>
      <c r="X313"/>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v>7617355</v>
      </c>
      <c r="X314"/>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v>10218055</v>
      </c>
      <c r="X315"/>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v>4143574</v>
      </c>
      <c r="X316"/>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v>4249661</v>
      </c>
      <c r="X317"/>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v>7560576</v>
      </c>
      <c r="X318"/>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v>6563189</v>
      </c>
      <c r="X319"/>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v>7699657</v>
      </c>
      <c r="X320"/>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v>3905487</v>
      </c>
      <c r="X321"/>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v>15355307</v>
      </c>
      <c r="X322"/>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v>5976274</v>
      </c>
      <c r="X323"/>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v>5987765</v>
      </c>
      <c r="X324"/>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v>4941750</v>
      </c>
      <c r="X325"/>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v>12267106</v>
      </c>
      <c r="X326"/>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v>7580680</v>
      </c>
      <c r="X327"/>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v>5497925</v>
      </c>
      <c r="X328"/>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v>6457119</v>
      </c>
      <c r="X329"/>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v>16227953</v>
      </c>
      <c r="X330"/>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v>11421504</v>
      </c>
      <c r="X331"/>
      <c r="Y331"/>
    </row>
    <row r="332" spans="1:25"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v>9049760</v>
      </c>
      <c r="X332"/>
      <c r="Y332"/>
    </row>
    <row r="333" spans="1:25"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v>5717096</v>
      </c>
      <c r="X333"/>
      <c r="Y333"/>
    </row>
    <row r="334" spans="1:25"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v>5133756</v>
      </c>
      <c r="X334"/>
      <c r="Y334"/>
    </row>
    <row r="335" spans="1:25"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v>8558002</v>
      </c>
      <c r="X335"/>
      <c r="Y335"/>
    </row>
    <row r="336" spans="1:25"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v>16051688</v>
      </c>
      <c r="X336"/>
      <c r="Y336"/>
    </row>
    <row r="337" spans="1:25"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v>16568593</v>
      </c>
      <c r="X337"/>
      <c r="Y337"/>
    </row>
    <row r="338" spans="1:25"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v>6279433</v>
      </c>
      <c r="X338"/>
      <c r="Y338"/>
    </row>
    <row r="339" spans="1:25"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v>5873162</v>
      </c>
      <c r="X339"/>
      <c r="Y339"/>
    </row>
    <row r="340" spans="1:25"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v>10207035</v>
      </c>
      <c r="X340"/>
      <c r="Y340"/>
    </row>
    <row r="341" spans="1:25"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v>16895908</v>
      </c>
      <c r="X341"/>
      <c r="Y341"/>
    </row>
    <row r="342" spans="1:25"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v>12929749</v>
      </c>
      <c r="X342"/>
      <c r="Y342"/>
    </row>
    <row r="343" spans="1:25"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v>3614614</v>
      </c>
      <c r="X343"/>
      <c r="Y343"/>
    </row>
    <row r="344" spans="1:25"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v>153305</v>
      </c>
      <c r="X344"/>
      <c r="Y344"/>
    </row>
    <row r="345" spans="1:25"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v>6830832</v>
      </c>
      <c r="X345"/>
      <c r="Y345"/>
    </row>
    <row r="346" spans="1:25"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v>10458432</v>
      </c>
      <c r="X346"/>
      <c r="Y346"/>
    </row>
    <row r="347" spans="1:25"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v>13048597</v>
      </c>
      <c r="X347"/>
      <c r="Y347"/>
    </row>
    <row r="348" spans="1:25"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v>10922284</v>
      </c>
      <c r="X348"/>
      <c r="Y348"/>
    </row>
    <row r="349" spans="1:25"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v>3387531</v>
      </c>
      <c r="X349"/>
      <c r="Y349"/>
    </row>
    <row r="350" spans="1:25"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v>5299740</v>
      </c>
      <c r="X350"/>
      <c r="Y350"/>
    </row>
    <row r="351" spans="1:25"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v>11458820</v>
      </c>
      <c r="X351"/>
      <c r="Y351"/>
    </row>
    <row r="352" spans="1:25"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v>11753077</v>
      </c>
      <c r="X352"/>
      <c r="Y352"/>
    </row>
    <row r="353" spans="1:25"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v>12118589</v>
      </c>
      <c r="X353"/>
      <c r="Y353"/>
    </row>
    <row r="354" spans="1:25"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v>20724</v>
      </c>
      <c r="T354" s="167"/>
      <c r="U354" s="167"/>
      <c r="V354" s="167"/>
      <c r="W354" s="167">
        <v>5054888</v>
      </c>
      <c r="X354"/>
      <c r="Y354"/>
    </row>
    <row r="355" spans="1:25"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v>29920</v>
      </c>
      <c r="X355"/>
      <c r="Y355"/>
    </row>
    <row r="356" spans="1:25"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v>6588080</v>
      </c>
      <c r="X356"/>
      <c r="Y356"/>
    </row>
    <row r="357" spans="1:25"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v>8367103</v>
      </c>
      <c r="X357"/>
      <c r="Y357"/>
    </row>
    <row r="358" spans="1:25"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v>8026047</v>
      </c>
      <c r="X358"/>
      <c r="Y358"/>
    </row>
    <row r="359" spans="1:25"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v>10789455</v>
      </c>
      <c r="X359"/>
      <c r="Y359"/>
    </row>
    <row r="360" spans="1:25"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v>7998650</v>
      </c>
      <c r="X360"/>
      <c r="Y360"/>
    </row>
    <row r="361" spans="1:25"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v>9228832</v>
      </c>
      <c r="X361"/>
      <c r="Y361"/>
    </row>
    <row r="362" spans="1:25"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v>27456</v>
      </c>
      <c r="T362" s="167"/>
      <c r="U362" s="167"/>
      <c r="V362" s="167"/>
      <c r="W362" s="167">
        <v>9527993</v>
      </c>
      <c r="X362"/>
      <c r="Y362"/>
    </row>
    <row r="363" spans="1:25"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v>14007692</v>
      </c>
      <c r="X363"/>
      <c r="Y363"/>
    </row>
    <row r="364" spans="1:25"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v>4863919</v>
      </c>
      <c r="X364"/>
      <c r="Y364"/>
    </row>
    <row r="365" spans="1:25"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v>10269602</v>
      </c>
      <c r="X365"/>
      <c r="Y365"/>
    </row>
    <row r="366" spans="1:25"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v>10103592</v>
      </c>
      <c r="X366"/>
      <c r="Y366"/>
    </row>
    <row r="367" spans="1:25"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v>11418443</v>
      </c>
      <c r="X367"/>
      <c r="Y367"/>
    </row>
    <row r="368" spans="1:25"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v>3726369</v>
      </c>
      <c r="X368"/>
      <c r="Y368"/>
    </row>
    <row r="369" spans="1:25"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v>89166</v>
      </c>
      <c r="T369" s="167"/>
      <c r="U369" s="167"/>
      <c r="V369" s="167"/>
      <c r="W369" s="167">
        <v>9822524</v>
      </c>
      <c r="X369"/>
      <c r="Y369"/>
    </row>
    <row r="370" spans="1:25"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v>4731824</v>
      </c>
      <c r="X370"/>
      <c r="Y370"/>
    </row>
    <row r="371" spans="1:25"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v>11030142</v>
      </c>
      <c r="X371"/>
      <c r="Y371"/>
    </row>
    <row r="372" spans="1:25"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v>10817789</v>
      </c>
      <c r="X372"/>
      <c r="Y372"/>
    </row>
    <row r="373" spans="1:25"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v>4053226</v>
      </c>
      <c r="X373"/>
      <c r="Y373"/>
    </row>
    <row r="374" spans="1:25"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v>87714</v>
      </c>
      <c r="T374" s="167"/>
      <c r="U374" s="167"/>
      <c r="V374" s="167"/>
      <c r="W374" s="167">
        <v>9342673</v>
      </c>
      <c r="X374"/>
      <c r="Y374"/>
    </row>
    <row r="375" spans="1:25"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v>7950811</v>
      </c>
      <c r="X375"/>
      <c r="Y375"/>
    </row>
    <row r="376" spans="1:25"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v>12253490</v>
      </c>
      <c r="X376"/>
      <c r="Y376"/>
    </row>
    <row r="377" spans="1:25"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v>20196716</v>
      </c>
      <c r="X377"/>
      <c r="Y377"/>
    </row>
    <row r="378" spans="1:25"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v>10529464</v>
      </c>
      <c r="X378"/>
      <c r="Y378"/>
    </row>
    <row r="379" spans="1:25"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v>185170</v>
      </c>
      <c r="T379" s="167"/>
      <c r="U379" s="167"/>
      <c r="V379" s="167"/>
      <c r="W379" s="167">
        <v>12534335</v>
      </c>
      <c r="X379"/>
      <c r="Y379"/>
    </row>
    <row r="380" spans="1:25"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v>361012</v>
      </c>
      <c r="X380"/>
      <c r="Y380"/>
    </row>
    <row r="381" spans="1:25"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v>224000</v>
      </c>
      <c r="X381"/>
      <c r="Y381"/>
    </row>
    <row r="382" spans="1:25"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v>6008506</v>
      </c>
      <c r="X382"/>
      <c r="Y382"/>
    </row>
    <row r="383" spans="1:25"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v>6970</v>
      </c>
      <c r="T383" s="167"/>
      <c r="U383" s="167"/>
      <c r="V383" s="167"/>
      <c r="W383" s="167">
        <v>12734782</v>
      </c>
      <c r="X383"/>
      <c r="Y383"/>
    </row>
    <row r="384" spans="1:25"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v>13474638</v>
      </c>
      <c r="X384"/>
      <c r="Y384"/>
    </row>
    <row r="385" spans="1:25"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v>11066217</v>
      </c>
      <c r="X385"/>
      <c r="Y385"/>
    </row>
    <row r="386" spans="1:25"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v>158822</v>
      </c>
      <c r="T386" s="167"/>
      <c r="U386" s="167"/>
      <c r="V386" s="167"/>
      <c r="W386" s="167">
        <v>9890647</v>
      </c>
      <c r="X386"/>
      <c r="Y386"/>
    </row>
    <row r="387" spans="1:25"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v>493600</v>
      </c>
      <c r="X387"/>
      <c r="Y387"/>
    </row>
    <row r="388" spans="1:25"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v>470400</v>
      </c>
      <c r="X388"/>
      <c r="Y388"/>
    </row>
    <row r="389" spans="1:25"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v>14142457</v>
      </c>
      <c r="X389"/>
      <c r="Y389"/>
    </row>
    <row r="390" spans="1:25"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v>27934229</v>
      </c>
      <c r="X390"/>
      <c r="Y390"/>
    </row>
    <row r="391" spans="1:25"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v>54054</v>
      </c>
      <c r="T391" s="167"/>
      <c r="U391" s="167"/>
      <c r="V391" s="167"/>
      <c r="W391" s="167">
        <v>14106248</v>
      </c>
      <c r="X391"/>
      <c r="Y391"/>
    </row>
    <row r="392" spans="1:25"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v>11455071</v>
      </c>
      <c r="X392"/>
      <c r="Y392"/>
    </row>
    <row r="393" spans="1:25"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v>13250511</v>
      </c>
      <c r="X393"/>
      <c r="Y393"/>
    </row>
    <row r="394" spans="1:25"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v>19532</v>
      </c>
      <c r="T394" s="167"/>
      <c r="U394" s="167"/>
      <c r="V394" s="167"/>
      <c r="W394" s="167">
        <v>810757</v>
      </c>
      <c r="X394"/>
      <c r="Y394"/>
    </row>
    <row r="395" spans="1:25"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v>566500</v>
      </c>
      <c r="X395"/>
      <c r="Y395"/>
    </row>
    <row r="396" spans="1:25"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v>8038833</v>
      </c>
      <c r="X396"/>
      <c r="Y396"/>
    </row>
    <row r="397" spans="1:25"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v>12013841</v>
      </c>
      <c r="X397"/>
      <c r="Y397"/>
    </row>
    <row r="398" spans="1:25"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v>21384</v>
      </c>
      <c r="T398" s="167"/>
      <c r="U398" s="167"/>
      <c r="V398" s="167"/>
      <c r="W398" s="167">
        <v>18094924</v>
      </c>
      <c r="X398"/>
      <c r="Y398"/>
    </row>
    <row r="399" spans="1:25"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v>9321706</v>
      </c>
      <c r="X399"/>
      <c r="Y399"/>
    </row>
    <row r="400" spans="1:25"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v>227858</v>
      </c>
      <c r="T400" s="167"/>
      <c r="U400" s="167"/>
      <c r="V400" s="167"/>
      <c r="W400" s="167">
        <v>10280317</v>
      </c>
      <c r="X400"/>
      <c r="Y400"/>
    </row>
    <row r="401" spans="1:25"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v>3396850</v>
      </c>
      <c r="X401"/>
      <c r="Y401"/>
    </row>
    <row r="402" spans="1:25"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v>1888825</v>
      </c>
      <c r="X402"/>
      <c r="Y402"/>
    </row>
    <row r="403" spans="1:25"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v>15752919</v>
      </c>
      <c r="X403"/>
      <c r="Y403"/>
    </row>
    <row r="404" spans="1:25"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v>15960750</v>
      </c>
      <c r="X404"/>
      <c r="Y404"/>
    </row>
    <row r="405" spans="1:25"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v>14947588</v>
      </c>
      <c r="X405"/>
      <c r="Y405"/>
    </row>
    <row r="406" spans="1:25"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v>16306880</v>
      </c>
      <c r="X406"/>
      <c r="Y406"/>
    </row>
    <row r="407" spans="1:25"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v>14672996</v>
      </c>
      <c r="X407"/>
      <c r="Y407"/>
    </row>
    <row r="408" spans="1:25"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v>7090166</v>
      </c>
      <c r="X408"/>
      <c r="Y408"/>
    </row>
    <row r="409" spans="1:25"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v>2396800</v>
      </c>
      <c r="X409"/>
      <c r="Y409"/>
    </row>
    <row r="410" spans="1:25"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v>46200</v>
      </c>
      <c r="T410" s="167"/>
      <c r="U410" s="167"/>
      <c r="V410" s="167"/>
      <c r="W410" s="167">
        <v>17175238</v>
      </c>
      <c r="X410"/>
      <c r="Y410"/>
    </row>
    <row r="411" spans="1:25"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v>22176</v>
      </c>
      <c r="T411" s="167"/>
      <c r="U411" s="167"/>
      <c r="V411" s="167"/>
      <c r="W411" s="167">
        <v>24968159</v>
      </c>
      <c r="X411"/>
      <c r="Y411"/>
    </row>
    <row r="412" spans="1:25" ht="16"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v>24868328</v>
      </c>
      <c r="X412"/>
      <c r="Y412"/>
    </row>
    <row r="413" spans="1:25" ht="16"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v>108108</v>
      </c>
      <c r="T413" s="167"/>
      <c r="U413" s="167"/>
      <c r="V413" s="167"/>
      <c r="W413" s="167">
        <v>14798086</v>
      </c>
      <c r="X413"/>
      <c r="Y413"/>
    </row>
    <row r="414" spans="1:25" ht="16"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v>151866</v>
      </c>
      <c r="T414" s="167"/>
      <c r="U414" s="167"/>
      <c r="V414" s="167"/>
      <c r="W414" s="167">
        <v>17977167</v>
      </c>
      <c r="X414"/>
      <c r="Y414"/>
    </row>
    <row r="415" spans="1:25" ht="16"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v>5704050</v>
      </c>
      <c r="X415"/>
      <c r="Y415"/>
    </row>
    <row r="416" spans="1:25" ht="16"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v>5159225</v>
      </c>
      <c r="X416"/>
      <c r="Y416"/>
    </row>
    <row r="417" spans="1:25" ht="16"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v>23737732</v>
      </c>
      <c r="X417"/>
      <c r="Y417"/>
    </row>
    <row r="418" spans="1:25" ht="16"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v>25972519</v>
      </c>
      <c r="X418"/>
      <c r="Y418"/>
    </row>
    <row r="419" spans="1:25" ht="16"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v>34994333</v>
      </c>
      <c r="X419"/>
      <c r="Y419"/>
    </row>
    <row r="420" spans="1:25" ht="16"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v>21515994</v>
      </c>
      <c r="X420"/>
      <c r="Y420"/>
    </row>
    <row r="421" spans="1:25" ht="16"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v>12870</v>
      </c>
      <c r="T421" s="167"/>
      <c r="U421" s="167"/>
      <c r="V421" s="167"/>
      <c r="W421" s="167">
        <v>21973298</v>
      </c>
      <c r="X421"/>
      <c r="Y421"/>
    </row>
    <row r="422" spans="1:25" ht="16"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v>8786575</v>
      </c>
      <c r="X422"/>
      <c r="Y422"/>
    </row>
    <row r="423" spans="1:25" ht="16"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v>7070450</v>
      </c>
      <c r="X423"/>
      <c r="Y423"/>
    </row>
    <row r="424" spans="1:25" ht="16"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v>28274814</v>
      </c>
      <c r="X424"/>
      <c r="Y424"/>
    </row>
    <row r="425" spans="1:25" ht="16"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v>33259902</v>
      </c>
      <c r="X425"/>
      <c r="Y425"/>
    </row>
    <row r="426" spans="1:25" ht="16" x14ac:dyDescent="0.2">
      <c r="A426" s="166">
        <v>45784</v>
      </c>
      <c r="B426" s="167"/>
      <c r="C426" s="167"/>
      <c r="D426" s="167"/>
      <c r="E426" s="167"/>
      <c r="F426" s="167">
        <v>1681647</v>
      </c>
      <c r="G426" s="167"/>
      <c r="H426" s="167"/>
      <c r="I426" s="167">
        <v>10913125</v>
      </c>
      <c r="J426" s="167"/>
      <c r="K426" s="167">
        <v>572351</v>
      </c>
      <c r="L426" s="167"/>
      <c r="M426" s="167"/>
      <c r="N426" s="167"/>
      <c r="O426" s="167">
        <v>22934861</v>
      </c>
      <c r="P426" s="167"/>
      <c r="Q426" s="167"/>
      <c r="R426" s="167"/>
      <c r="S426" s="167"/>
      <c r="T426" s="167"/>
      <c r="U426" s="167"/>
      <c r="V426" s="167"/>
      <c r="W426" s="167">
        <v>36101984</v>
      </c>
      <c r="X426"/>
      <c r="Y426"/>
    </row>
    <row r="427" spans="1:25" ht="16" x14ac:dyDescent="0.2">
      <c r="A427" s="166">
        <v>45785</v>
      </c>
      <c r="B427" s="167"/>
      <c r="C427" s="167"/>
      <c r="D427" s="167"/>
      <c r="E427" s="167"/>
      <c r="F427" s="167">
        <v>86724</v>
      </c>
      <c r="G427" s="167"/>
      <c r="H427" s="167"/>
      <c r="I427" s="167">
        <v>12204375</v>
      </c>
      <c r="J427" s="167"/>
      <c r="K427" s="167">
        <v>90035</v>
      </c>
      <c r="L427" s="167"/>
      <c r="M427" s="167"/>
      <c r="N427" s="167"/>
      <c r="O427" s="167">
        <v>13010423</v>
      </c>
      <c r="P427" s="167"/>
      <c r="Q427" s="167"/>
      <c r="R427" s="167"/>
      <c r="S427" s="167"/>
      <c r="T427" s="167"/>
      <c r="U427" s="167"/>
      <c r="V427" s="167"/>
      <c r="W427" s="167">
        <v>25391557</v>
      </c>
      <c r="X427"/>
      <c r="Y427"/>
    </row>
    <row r="428" spans="1:25" ht="16" x14ac:dyDescent="0.2">
      <c r="A428" s="166">
        <v>45786</v>
      </c>
      <c r="B428" s="167"/>
      <c r="C428" s="167"/>
      <c r="D428" s="167"/>
      <c r="E428" s="167"/>
      <c r="F428" s="167">
        <v>155619</v>
      </c>
      <c r="G428" s="167"/>
      <c r="H428" s="167">
        <v>26189</v>
      </c>
      <c r="I428" s="167">
        <v>13325100</v>
      </c>
      <c r="J428" s="167"/>
      <c r="K428" s="167">
        <v>132000</v>
      </c>
      <c r="L428" s="167"/>
      <c r="M428" s="167"/>
      <c r="N428" s="167"/>
      <c r="O428" s="167">
        <v>14711121</v>
      </c>
      <c r="P428" s="167"/>
      <c r="Q428" s="167"/>
      <c r="R428" s="167"/>
      <c r="S428" s="167"/>
      <c r="T428" s="167"/>
      <c r="U428" s="167"/>
      <c r="V428" s="167"/>
      <c r="W428" s="167">
        <v>28350029</v>
      </c>
      <c r="X428"/>
      <c r="Y428"/>
    </row>
    <row r="429" spans="1:25" ht="16" x14ac:dyDescent="0.2">
      <c r="A429" s="166">
        <v>45787</v>
      </c>
      <c r="B429" s="167"/>
      <c r="C429" s="167"/>
      <c r="D429" s="167"/>
      <c r="E429" s="167"/>
      <c r="F429" s="167"/>
      <c r="G429" s="167"/>
      <c r="H429" s="167"/>
      <c r="I429" s="167">
        <v>13623525</v>
      </c>
      <c r="J429" s="167"/>
      <c r="K429" s="167"/>
      <c r="L429" s="167"/>
      <c r="M429" s="167"/>
      <c r="N429" s="167"/>
      <c r="O429" s="167"/>
      <c r="P429" s="167"/>
      <c r="Q429" s="167"/>
      <c r="R429" s="167"/>
      <c r="S429" s="167"/>
      <c r="T429" s="167"/>
      <c r="U429" s="167"/>
      <c r="V429" s="167"/>
      <c r="W429" s="167">
        <v>13623525</v>
      </c>
      <c r="X429"/>
      <c r="Y429"/>
    </row>
    <row r="430" spans="1:25" ht="16" x14ac:dyDescent="0.2">
      <c r="A430" s="166">
        <v>45788</v>
      </c>
      <c r="B430" s="167"/>
      <c r="C430" s="167"/>
      <c r="D430" s="167"/>
      <c r="E430" s="167"/>
      <c r="F430" s="167"/>
      <c r="G430" s="167"/>
      <c r="H430" s="167"/>
      <c r="I430" s="167">
        <v>9757725</v>
      </c>
      <c r="J430" s="167"/>
      <c r="K430" s="167"/>
      <c r="L430" s="167"/>
      <c r="M430" s="167"/>
      <c r="N430" s="167"/>
      <c r="O430" s="167"/>
      <c r="P430" s="167"/>
      <c r="Q430" s="167"/>
      <c r="R430" s="167"/>
      <c r="S430" s="167"/>
      <c r="T430" s="167"/>
      <c r="U430" s="167"/>
      <c r="V430" s="167"/>
      <c r="W430" s="167">
        <v>9757725</v>
      </c>
      <c r="X430"/>
      <c r="Y430"/>
    </row>
    <row r="431" spans="1:25" ht="16" x14ac:dyDescent="0.2">
      <c r="A431" s="166">
        <v>45789</v>
      </c>
      <c r="B431" s="167"/>
      <c r="C431" s="167"/>
      <c r="D431" s="167"/>
      <c r="E431" s="167"/>
      <c r="F431" s="167">
        <v>739275</v>
      </c>
      <c r="G431" s="167"/>
      <c r="H431" s="167">
        <v>3238</v>
      </c>
      <c r="I431" s="167">
        <v>12132125</v>
      </c>
      <c r="J431" s="167"/>
      <c r="K431" s="167"/>
      <c r="L431" s="167"/>
      <c r="M431" s="167"/>
      <c r="N431" s="167"/>
      <c r="O431" s="167">
        <v>17947644</v>
      </c>
      <c r="P431" s="167"/>
      <c r="Q431" s="167"/>
      <c r="R431" s="167"/>
      <c r="S431" s="167"/>
      <c r="T431" s="167"/>
      <c r="U431" s="167"/>
      <c r="V431" s="167"/>
      <c r="W431" s="167">
        <v>30822282</v>
      </c>
      <c r="X431"/>
      <c r="Y431"/>
    </row>
    <row r="432" spans="1:25" ht="16" x14ac:dyDescent="0.2">
      <c r="A432" s="166">
        <v>45790</v>
      </c>
      <c r="B432" s="167"/>
      <c r="C432" s="167"/>
      <c r="D432" s="167"/>
      <c r="E432" s="167"/>
      <c r="F432" s="167"/>
      <c r="G432" s="167"/>
      <c r="H432" s="167">
        <v>18374</v>
      </c>
      <c r="I432" s="167">
        <v>13826575</v>
      </c>
      <c r="J432" s="167"/>
      <c r="K432" s="167">
        <v>373209</v>
      </c>
      <c r="L432" s="167"/>
      <c r="M432" s="167"/>
      <c r="N432" s="167"/>
      <c r="O432" s="167">
        <v>20275017</v>
      </c>
      <c r="P432" s="167"/>
      <c r="Q432" s="167"/>
      <c r="R432" s="167"/>
      <c r="S432" s="167"/>
      <c r="T432" s="167"/>
      <c r="U432" s="167"/>
      <c r="V432" s="167"/>
      <c r="W432" s="167">
        <v>34493175</v>
      </c>
      <c r="X432"/>
      <c r="Y432"/>
    </row>
    <row r="433" spans="1:25" ht="16" x14ac:dyDescent="0.2">
      <c r="A433" s="166">
        <v>45791</v>
      </c>
      <c r="B433" s="167"/>
      <c r="C433" s="167"/>
      <c r="D433" s="167"/>
      <c r="E433" s="167"/>
      <c r="F433" s="167">
        <v>1599677</v>
      </c>
      <c r="G433" s="167"/>
      <c r="H433" s="167">
        <v>39756</v>
      </c>
      <c r="I433" s="167">
        <v>14527475</v>
      </c>
      <c r="J433" s="167"/>
      <c r="K433" s="167">
        <v>1181719</v>
      </c>
      <c r="L433" s="167"/>
      <c r="M433" s="167"/>
      <c r="N433" s="167"/>
      <c r="O433" s="167">
        <v>26772602</v>
      </c>
      <c r="P433" s="167"/>
      <c r="Q433" s="167"/>
      <c r="R433" s="167"/>
      <c r="S433" s="167"/>
      <c r="T433" s="167"/>
      <c r="U433" s="167"/>
      <c r="V433" s="167"/>
      <c r="W433" s="167">
        <v>44121229</v>
      </c>
      <c r="X433"/>
      <c r="Y433"/>
    </row>
    <row r="434" spans="1:25" ht="16" x14ac:dyDescent="0.2">
      <c r="A434" s="166">
        <v>45792</v>
      </c>
      <c r="B434" s="167"/>
      <c r="C434" s="167"/>
      <c r="D434" s="167"/>
      <c r="E434" s="167"/>
      <c r="F434" s="167"/>
      <c r="G434" s="167"/>
      <c r="H434" s="167">
        <v>301</v>
      </c>
      <c r="I434" s="167">
        <v>15654700</v>
      </c>
      <c r="J434" s="167"/>
      <c r="K434" s="167"/>
      <c r="L434" s="167"/>
      <c r="M434" s="167"/>
      <c r="N434" s="167"/>
      <c r="O434" s="167">
        <v>10369204</v>
      </c>
      <c r="P434" s="167"/>
      <c r="Q434" s="167"/>
      <c r="R434" s="167"/>
      <c r="S434" s="167"/>
      <c r="T434" s="167"/>
      <c r="U434" s="167"/>
      <c r="V434" s="167"/>
      <c r="W434" s="167">
        <v>26024205</v>
      </c>
      <c r="X434"/>
      <c r="Y434"/>
    </row>
    <row r="435" spans="1:25" ht="16" x14ac:dyDescent="0.2">
      <c r="A435" s="166">
        <v>45793</v>
      </c>
      <c r="B435" s="167"/>
      <c r="C435" s="167"/>
      <c r="D435" s="167"/>
      <c r="E435" s="167"/>
      <c r="F435" s="167">
        <v>39026</v>
      </c>
      <c r="G435" s="167"/>
      <c r="H435" s="167"/>
      <c r="I435" s="167">
        <v>13243500</v>
      </c>
      <c r="J435" s="167"/>
      <c r="K435" s="167">
        <v>1436754</v>
      </c>
      <c r="L435" s="167"/>
      <c r="M435" s="167"/>
      <c r="N435" s="167"/>
      <c r="O435" s="167">
        <v>20798811</v>
      </c>
      <c r="P435" s="167"/>
      <c r="Q435" s="167"/>
      <c r="R435" s="167"/>
      <c r="S435" s="167"/>
      <c r="T435" s="167"/>
      <c r="U435" s="167"/>
      <c r="V435" s="167"/>
      <c r="W435" s="167">
        <v>35518091</v>
      </c>
      <c r="X435"/>
      <c r="Y435"/>
    </row>
    <row r="436" spans="1:25" ht="16" x14ac:dyDescent="0.2">
      <c r="A436" s="166">
        <v>45794</v>
      </c>
      <c r="B436" s="167"/>
      <c r="C436" s="167"/>
      <c r="D436" s="167"/>
      <c r="E436" s="167"/>
      <c r="F436" s="167"/>
      <c r="G436" s="167"/>
      <c r="H436" s="167"/>
      <c r="I436" s="167">
        <v>12056250</v>
      </c>
      <c r="J436" s="167"/>
      <c r="K436" s="167"/>
      <c r="L436" s="167"/>
      <c r="M436" s="167"/>
      <c r="N436" s="167"/>
      <c r="O436" s="167"/>
      <c r="P436" s="167"/>
      <c r="Q436" s="167"/>
      <c r="R436" s="167"/>
      <c r="S436" s="167"/>
      <c r="T436" s="167"/>
      <c r="U436" s="167"/>
      <c r="V436" s="167"/>
      <c r="W436" s="167">
        <v>12056250</v>
      </c>
      <c r="X436"/>
      <c r="Y436"/>
    </row>
    <row r="437" spans="1:25" ht="16" x14ac:dyDescent="0.2">
      <c r="A437" s="166">
        <v>45795</v>
      </c>
      <c r="B437" s="167"/>
      <c r="C437" s="167"/>
      <c r="D437" s="167"/>
      <c r="E437" s="167"/>
      <c r="F437" s="167"/>
      <c r="G437" s="167"/>
      <c r="H437" s="167"/>
      <c r="I437" s="167">
        <v>10534500</v>
      </c>
      <c r="J437" s="167"/>
      <c r="K437" s="167"/>
      <c r="L437" s="167"/>
      <c r="M437" s="167"/>
      <c r="N437" s="167"/>
      <c r="O437" s="167"/>
      <c r="P437" s="167"/>
      <c r="Q437" s="167"/>
      <c r="R437" s="167"/>
      <c r="S437" s="167"/>
      <c r="T437" s="167"/>
      <c r="U437" s="167"/>
      <c r="V437" s="167"/>
      <c r="W437" s="167">
        <v>10534500</v>
      </c>
      <c r="X437"/>
      <c r="Y437"/>
    </row>
    <row r="438" spans="1:25" ht="16" x14ac:dyDescent="0.2">
      <c r="A438" s="166">
        <v>45796</v>
      </c>
      <c r="B438" s="167"/>
      <c r="C438" s="167"/>
      <c r="D438" s="167"/>
      <c r="E438" s="167"/>
      <c r="F438" s="167">
        <v>775955</v>
      </c>
      <c r="G438" s="167"/>
      <c r="H438" s="167"/>
      <c r="I438" s="167">
        <v>17260275</v>
      </c>
      <c r="J438" s="167"/>
      <c r="K438" s="167"/>
      <c r="L438" s="167"/>
      <c r="M438" s="167"/>
      <c r="N438" s="167"/>
      <c r="O438" s="167">
        <v>17717968</v>
      </c>
      <c r="P438" s="167"/>
      <c r="Q438" s="167"/>
      <c r="R438" s="167"/>
      <c r="S438" s="167"/>
      <c r="T438" s="167"/>
      <c r="U438" s="167">
        <v>2560000</v>
      </c>
      <c r="V438" s="167"/>
      <c r="W438" s="167">
        <v>38314198</v>
      </c>
      <c r="X438"/>
      <c r="Y438"/>
    </row>
    <row r="439" spans="1:25" ht="16" x14ac:dyDescent="0.2">
      <c r="A439" s="166">
        <v>45797</v>
      </c>
      <c r="B439" s="167"/>
      <c r="C439" s="167"/>
      <c r="D439" s="167"/>
      <c r="E439" s="167"/>
      <c r="F439" s="167"/>
      <c r="G439" s="167"/>
      <c r="H439" s="167"/>
      <c r="I439" s="167">
        <v>16998700</v>
      </c>
      <c r="J439" s="167"/>
      <c r="K439" s="167"/>
      <c r="L439" s="167"/>
      <c r="M439" s="167"/>
      <c r="N439" s="167"/>
      <c r="O439" s="167">
        <v>21381625</v>
      </c>
      <c r="P439" s="167"/>
      <c r="Q439" s="167"/>
      <c r="R439" s="167"/>
      <c r="S439" s="167"/>
      <c r="T439" s="167"/>
      <c r="U439" s="167">
        <v>2320000</v>
      </c>
      <c r="V439" s="167"/>
      <c r="W439" s="167">
        <v>40700325</v>
      </c>
      <c r="X439"/>
      <c r="Y439"/>
    </row>
    <row r="440" spans="1:25" ht="16" x14ac:dyDescent="0.2">
      <c r="A440" s="166">
        <v>45798</v>
      </c>
      <c r="B440" s="167"/>
      <c r="C440" s="167"/>
      <c r="D440" s="167"/>
      <c r="E440" s="167"/>
      <c r="F440" s="167">
        <v>1356505</v>
      </c>
      <c r="G440" s="167"/>
      <c r="H440" s="167">
        <v>2158</v>
      </c>
      <c r="I440" s="167">
        <v>18976400</v>
      </c>
      <c r="J440" s="167"/>
      <c r="K440" s="167">
        <v>584382</v>
      </c>
      <c r="L440" s="167"/>
      <c r="M440" s="167"/>
      <c r="N440" s="167"/>
      <c r="O440" s="167">
        <v>25684563</v>
      </c>
      <c r="P440" s="167"/>
      <c r="Q440" s="167"/>
      <c r="R440" s="167"/>
      <c r="S440" s="167"/>
      <c r="T440" s="167"/>
      <c r="U440" s="167">
        <v>3760000</v>
      </c>
      <c r="V440" s="167"/>
      <c r="W440" s="167">
        <v>50364008</v>
      </c>
      <c r="X440"/>
      <c r="Y440"/>
    </row>
    <row r="441" spans="1:25" ht="16" x14ac:dyDescent="0.2">
      <c r="A441" s="166">
        <v>45799</v>
      </c>
      <c r="B441" s="167"/>
      <c r="C441" s="167"/>
      <c r="D441" s="167"/>
      <c r="E441" s="167"/>
      <c r="F441" s="167">
        <v>173448</v>
      </c>
      <c r="G441" s="167"/>
      <c r="H441" s="167"/>
      <c r="I441" s="167">
        <v>17476325</v>
      </c>
      <c r="J441" s="167"/>
      <c r="K441" s="167">
        <v>343200</v>
      </c>
      <c r="L441" s="167"/>
      <c r="M441" s="167"/>
      <c r="N441" s="167"/>
      <c r="O441" s="167">
        <v>14957752</v>
      </c>
      <c r="P441" s="167"/>
      <c r="Q441" s="167"/>
      <c r="R441" s="167"/>
      <c r="S441" s="167"/>
      <c r="T441" s="167"/>
      <c r="U441" s="167">
        <v>4040000</v>
      </c>
      <c r="V441" s="167"/>
      <c r="W441" s="167">
        <v>36990725</v>
      </c>
      <c r="X441"/>
      <c r="Y441"/>
    </row>
    <row r="442" spans="1:25" ht="16" x14ac:dyDescent="0.2">
      <c r="A442" s="166">
        <v>45800</v>
      </c>
      <c r="B442" s="167"/>
      <c r="C442" s="167"/>
      <c r="D442" s="167"/>
      <c r="E442" s="167"/>
      <c r="F442" s="167">
        <v>817443</v>
      </c>
      <c r="G442" s="167"/>
      <c r="H442" s="167">
        <v>1219</v>
      </c>
      <c r="I442" s="167">
        <v>14026000</v>
      </c>
      <c r="J442" s="167"/>
      <c r="K442" s="167">
        <v>38610</v>
      </c>
      <c r="L442" s="167"/>
      <c r="M442" s="167"/>
      <c r="N442" s="167"/>
      <c r="O442" s="167">
        <v>15573218</v>
      </c>
      <c r="P442" s="167"/>
      <c r="Q442" s="167"/>
      <c r="R442" s="167"/>
      <c r="S442" s="167"/>
      <c r="T442" s="167"/>
      <c r="U442" s="167">
        <v>3160000</v>
      </c>
      <c r="V442" s="167"/>
      <c r="W442" s="167">
        <v>33616490</v>
      </c>
      <c r="X442"/>
      <c r="Y442"/>
    </row>
    <row r="443" spans="1:25" ht="16" x14ac:dyDescent="0.2">
      <c r="A443" s="166">
        <v>45801</v>
      </c>
      <c r="B443" s="167"/>
      <c r="C443" s="167"/>
      <c r="D443" s="167"/>
      <c r="E443" s="167"/>
      <c r="F443" s="167"/>
      <c r="G443" s="167"/>
      <c r="H443" s="167"/>
      <c r="I443" s="167">
        <v>12554825</v>
      </c>
      <c r="J443" s="167"/>
      <c r="K443" s="167"/>
      <c r="L443" s="167"/>
      <c r="M443" s="167"/>
      <c r="N443" s="167"/>
      <c r="O443" s="167"/>
      <c r="P443" s="167"/>
      <c r="Q443" s="167"/>
      <c r="R443" s="167"/>
      <c r="S443" s="167"/>
      <c r="T443" s="167"/>
      <c r="U443" s="167">
        <v>3120000</v>
      </c>
      <c r="V443" s="167"/>
      <c r="W443" s="167">
        <v>15674825</v>
      </c>
      <c r="X443"/>
      <c r="Y443"/>
    </row>
    <row r="444" spans="1:25" ht="16" x14ac:dyDescent="0.2">
      <c r="A444" s="166">
        <v>45802</v>
      </c>
      <c r="B444" s="167"/>
      <c r="C444" s="167"/>
      <c r="D444" s="167"/>
      <c r="E444" s="167"/>
      <c r="F444" s="167"/>
      <c r="G444" s="167"/>
      <c r="H444" s="167"/>
      <c r="I444" s="167">
        <v>8672400</v>
      </c>
      <c r="J444" s="167"/>
      <c r="K444" s="167"/>
      <c r="L444" s="167"/>
      <c r="M444" s="167"/>
      <c r="N444" s="167"/>
      <c r="O444" s="167">
        <v>40700</v>
      </c>
      <c r="P444" s="167"/>
      <c r="Q444" s="167"/>
      <c r="R444" s="167"/>
      <c r="S444" s="167"/>
      <c r="T444" s="167">
        <v>34000</v>
      </c>
      <c r="U444" s="167">
        <v>2560000</v>
      </c>
      <c r="V444" s="167"/>
      <c r="W444" s="167">
        <v>11307100</v>
      </c>
      <c r="X444"/>
      <c r="Y444"/>
    </row>
    <row r="445" spans="1:25" ht="16" x14ac:dyDescent="0.2">
      <c r="A445" s="166">
        <v>45803</v>
      </c>
      <c r="B445" s="167"/>
      <c r="C445" s="167"/>
      <c r="D445" s="167"/>
      <c r="E445" s="167"/>
      <c r="F445" s="167"/>
      <c r="G445" s="167"/>
      <c r="H445" s="167"/>
      <c r="I445" s="167">
        <v>9199600</v>
      </c>
      <c r="J445" s="167"/>
      <c r="K445" s="167"/>
      <c r="L445" s="167"/>
      <c r="M445" s="167"/>
      <c r="N445" s="167"/>
      <c r="O445" s="167"/>
      <c r="P445" s="167"/>
      <c r="Q445" s="167"/>
      <c r="R445" s="167"/>
      <c r="S445" s="167"/>
      <c r="T445" s="167">
        <v>204000</v>
      </c>
      <c r="U445" s="167">
        <v>2920000</v>
      </c>
      <c r="V445" s="167"/>
      <c r="W445" s="167">
        <v>12323600</v>
      </c>
      <c r="X445"/>
      <c r="Y445"/>
    </row>
    <row r="446" spans="1:25" ht="16" x14ac:dyDescent="0.2">
      <c r="A446" s="166">
        <v>45804</v>
      </c>
      <c r="B446" s="167"/>
      <c r="C446" s="167"/>
      <c r="D446" s="167"/>
      <c r="E446" s="167"/>
      <c r="F446" s="167"/>
      <c r="G446" s="167"/>
      <c r="H446" s="167">
        <v>3203</v>
      </c>
      <c r="I446" s="167">
        <v>18908475</v>
      </c>
      <c r="J446" s="167"/>
      <c r="K446" s="167"/>
      <c r="L446" s="167"/>
      <c r="M446" s="167"/>
      <c r="N446" s="167"/>
      <c r="O446" s="167">
        <v>28005974</v>
      </c>
      <c r="P446" s="167"/>
      <c r="Q446" s="167"/>
      <c r="R446" s="167"/>
      <c r="S446" s="167"/>
      <c r="T446" s="167">
        <v>68000</v>
      </c>
      <c r="U446" s="167">
        <v>3760000</v>
      </c>
      <c r="V446" s="167"/>
      <c r="W446" s="167">
        <v>50745652</v>
      </c>
      <c r="X446"/>
      <c r="Y446"/>
    </row>
    <row r="447" spans="1:25" ht="16" x14ac:dyDescent="0.2">
      <c r="A447" s="166">
        <v>45805</v>
      </c>
      <c r="B447" s="167">
        <v>157600</v>
      </c>
      <c r="C447" s="167"/>
      <c r="D447" s="167"/>
      <c r="E447" s="167"/>
      <c r="F447" s="167"/>
      <c r="G447" s="167"/>
      <c r="H447" s="167">
        <v>900</v>
      </c>
      <c r="I447" s="167">
        <v>9540225</v>
      </c>
      <c r="J447" s="167"/>
      <c r="K447" s="167"/>
      <c r="L447" s="167"/>
      <c r="M447" s="167"/>
      <c r="N447" s="167"/>
      <c r="O447" s="167">
        <v>17060436</v>
      </c>
      <c r="P447" s="167"/>
      <c r="Q447" s="167"/>
      <c r="R447" s="167"/>
      <c r="S447" s="167"/>
      <c r="T447" s="167">
        <v>204000</v>
      </c>
      <c r="U447" s="167">
        <v>3640000</v>
      </c>
      <c r="V447" s="167"/>
      <c r="W447" s="167">
        <v>30603161</v>
      </c>
      <c r="X447"/>
      <c r="Y447"/>
    </row>
    <row r="448" spans="1:25" ht="16" x14ac:dyDescent="0.2">
      <c r="A448" s="166">
        <v>45806</v>
      </c>
      <c r="B448" s="167">
        <v>250200</v>
      </c>
      <c r="C448" s="167"/>
      <c r="D448" s="167"/>
      <c r="E448" s="167"/>
      <c r="F448" s="167"/>
      <c r="G448" s="167"/>
      <c r="H448" s="167"/>
      <c r="I448" s="167">
        <v>9495425</v>
      </c>
      <c r="J448" s="167"/>
      <c r="K448" s="167"/>
      <c r="L448" s="167"/>
      <c r="M448" s="167"/>
      <c r="N448" s="167"/>
      <c r="O448" s="167">
        <v>21070400</v>
      </c>
      <c r="P448" s="167"/>
      <c r="Q448" s="167"/>
      <c r="R448" s="167"/>
      <c r="S448" s="167"/>
      <c r="T448" s="167">
        <v>272000</v>
      </c>
      <c r="U448" s="167">
        <v>4280000</v>
      </c>
      <c r="V448" s="167"/>
      <c r="W448" s="167">
        <v>35368025</v>
      </c>
      <c r="X448"/>
      <c r="Y448"/>
    </row>
    <row r="449" spans="1:25" ht="16" x14ac:dyDescent="0.2">
      <c r="A449" s="166">
        <v>45807</v>
      </c>
      <c r="B449" s="167">
        <v>748175</v>
      </c>
      <c r="C449" s="167"/>
      <c r="D449" s="167"/>
      <c r="E449" s="167"/>
      <c r="F449" s="167"/>
      <c r="G449" s="167"/>
      <c r="H449" s="167">
        <v>31275</v>
      </c>
      <c r="I449" s="167">
        <v>27728525</v>
      </c>
      <c r="J449" s="167"/>
      <c r="K449" s="167"/>
      <c r="L449" s="167"/>
      <c r="M449" s="167"/>
      <c r="N449" s="167"/>
      <c r="O449" s="167">
        <v>13605744</v>
      </c>
      <c r="P449" s="167"/>
      <c r="Q449" s="167"/>
      <c r="R449" s="167"/>
      <c r="S449" s="167"/>
      <c r="T449" s="167">
        <v>204000</v>
      </c>
      <c r="U449" s="167">
        <v>3668000</v>
      </c>
      <c r="V449" s="167"/>
      <c r="W449" s="167">
        <v>45985719</v>
      </c>
      <c r="X449"/>
      <c r="Y449"/>
    </row>
    <row r="450" spans="1:25" ht="16" x14ac:dyDescent="0.2">
      <c r="A450" s="166">
        <v>45808</v>
      </c>
      <c r="B450" s="167">
        <v>633400</v>
      </c>
      <c r="C450" s="167"/>
      <c r="D450" s="167"/>
      <c r="E450" s="167"/>
      <c r="F450" s="167"/>
      <c r="G450" s="167"/>
      <c r="H450" s="167"/>
      <c r="I450" s="167">
        <v>112000</v>
      </c>
      <c r="J450" s="167"/>
      <c r="K450" s="167"/>
      <c r="L450" s="167"/>
      <c r="M450" s="167"/>
      <c r="N450" s="167"/>
      <c r="O450" s="167"/>
      <c r="P450" s="167"/>
      <c r="Q450" s="167"/>
      <c r="R450" s="167"/>
      <c r="S450" s="167"/>
      <c r="T450" s="167">
        <v>234000</v>
      </c>
      <c r="U450" s="167">
        <v>3920000</v>
      </c>
      <c r="V450" s="167"/>
      <c r="W450" s="167">
        <v>4899400</v>
      </c>
      <c r="X450"/>
      <c r="Y450"/>
    </row>
    <row r="451" spans="1:25" ht="16" x14ac:dyDescent="0.2">
      <c r="A451" s="166">
        <v>45809</v>
      </c>
      <c r="B451" s="167"/>
      <c r="C451" s="167"/>
      <c r="D451" s="167"/>
      <c r="E451" s="167"/>
      <c r="F451" s="167"/>
      <c r="G451" s="167"/>
      <c r="H451" s="167"/>
      <c r="I451" s="167">
        <v>89600</v>
      </c>
      <c r="J451" s="167">
        <v>224000</v>
      </c>
      <c r="K451" s="167"/>
      <c r="L451" s="167"/>
      <c r="M451" s="167"/>
      <c r="N451" s="167"/>
      <c r="O451" s="167"/>
      <c r="P451" s="167"/>
      <c r="Q451" s="167"/>
      <c r="R451" s="167"/>
      <c r="S451" s="167"/>
      <c r="T451" s="167"/>
      <c r="U451" s="167">
        <v>3160000</v>
      </c>
      <c r="V451" s="167"/>
      <c r="W451" s="167">
        <v>3473600</v>
      </c>
      <c r="X451"/>
      <c r="Y451"/>
    </row>
    <row r="452" spans="1:25" ht="16" x14ac:dyDescent="0.2">
      <c r="A452" s="166">
        <v>45810</v>
      </c>
      <c r="B452" s="167">
        <v>891045</v>
      </c>
      <c r="C452" s="167"/>
      <c r="D452" s="167"/>
      <c r="E452" s="167"/>
      <c r="F452" s="167"/>
      <c r="G452" s="167"/>
      <c r="H452" s="167"/>
      <c r="I452" s="167">
        <v>8398550</v>
      </c>
      <c r="J452" s="167">
        <v>358400</v>
      </c>
      <c r="K452" s="167"/>
      <c r="L452" s="167"/>
      <c r="M452" s="167"/>
      <c r="N452" s="167"/>
      <c r="O452" s="167">
        <v>15402792</v>
      </c>
      <c r="P452" s="167"/>
      <c r="Q452" s="167"/>
      <c r="R452" s="167"/>
      <c r="S452" s="167"/>
      <c r="T452" s="167"/>
      <c r="U452" s="167">
        <v>5600000</v>
      </c>
      <c r="V452" s="167"/>
      <c r="W452" s="167">
        <v>30650787</v>
      </c>
      <c r="X452"/>
      <c r="Y452"/>
    </row>
    <row r="453" spans="1:25" ht="16" x14ac:dyDescent="0.2">
      <c r="A453" s="166">
        <v>45811</v>
      </c>
      <c r="B453" s="167">
        <v>10000</v>
      </c>
      <c r="C453" s="167"/>
      <c r="D453" s="167">
        <v>654400</v>
      </c>
      <c r="E453" s="167"/>
      <c r="F453" s="167"/>
      <c r="G453" s="167"/>
      <c r="H453" s="167"/>
      <c r="I453" s="167">
        <v>10502700</v>
      </c>
      <c r="J453" s="167">
        <v>873600</v>
      </c>
      <c r="K453" s="167"/>
      <c r="L453" s="167"/>
      <c r="M453" s="167"/>
      <c r="N453" s="167"/>
      <c r="O453" s="167">
        <v>27852339</v>
      </c>
      <c r="P453" s="167"/>
      <c r="Q453" s="167"/>
      <c r="R453" s="167"/>
      <c r="S453" s="167"/>
      <c r="T453" s="167"/>
      <c r="U453" s="167">
        <v>5200000</v>
      </c>
      <c r="V453" s="167"/>
      <c r="W453" s="167">
        <v>45093039</v>
      </c>
      <c r="X453"/>
      <c r="Y453"/>
    </row>
    <row r="454" spans="1:25" ht="16" x14ac:dyDescent="0.2">
      <c r="A454" s="166">
        <v>45812</v>
      </c>
      <c r="B454" s="167">
        <v>536840</v>
      </c>
      <c r="C454" s="167"/>
      <c r="D454" s="167"/>
      <c r="E454" s="167"/>
      <c r="F454" s="167"/>
      <c r="G454" s="167"/>
      <c r="H454" s="167"/>
      <c r="I454" s="167">
        <v>10734650</v>
      </c>
      <c r="J454" s="167">
        <v>1254400</v>
      </c>
      <c r="K454" s="167"/>
      <c r="L454" s="167"/>
      <c r="M454" s="167"/>
      <c r="N454" s="167"/>
      <c r="O454" s="167">
        <v>14619172</v>
      </c>
      <c r="P454" s="167"/>
      <c r="Q454" s="167"/>
      <c r="R454" s="167"/>
      <c r="S454" s="167"/>
      <c r="T454" s="167"/>
      <c r="U454" s="167">
        <v>4920000</v>
      </c>
      <c r="V454" s="167"/>
      <c r="W454" s="167">
        <v>32065062</v>
      </c>
      <c r="X454"/>
      <c r="Y454"/>
    </row>
    <row r="455" spans="1:25" ht="16" x14ac:dyDescent="0.2">
      <c r="A455" s="166">
        <v>45813</v>
      </c>
      <c r="B455" s="167">
        <v>1423960</v>
      </c>
      <c r="C455" s="167"/>
      <c r="D455" s="167"/>
      <c r="E455" s="167"/>
      <c r="F455" s="167"/>
      <c r="G455" s="167"/>
      <c r="H455" s="167">
        <v>7280</v>
      </c>
      <c r="I455" s="167">
        <v>10265450</v>
      </c>
      <c r="J455" s="167">
        <v>2559375</v>
      </c>
      <c r="K455" s="167"/>
      <c r="L455" s="167"/>
      <c r="M455" s="167"/>
      <c r="N455" s="167"/>
      <c r="O455" s="167">
        <v>27629460</v>
      </c>
      <c r="P455" s="167"/>
      <c r="Q455" s="167"/>
      <c r="R455" s="167"/>
      <c r="S455" s="167"/>
      <c r="T455" s="167"/>
      <c r="U455" s="167">
        <v>7440000</v>
      </c>
      <c r="V455" s="167"/>
      <c r="W455" s="167">
        <v>49325525</v>
      </c>
      <c r="X455"/>
      <c r="Y455"/>
    </row>
    <row r="456" spans="1:25" ht="16" x14ac:dyDescent="0.2">
      <c r="A456" s="166">
        <v>45814</v>
      </c>
      <c r="B456" s="167">
        <v>389360</v>
      </c>
      <c r="C456" s="167"/>
      <c r="D456" s="167"/>
      <c r="E456" s="167"/>
      <c r="F456" s="167"/>
      <c r="G456" s="167"/>
      <c r="H456" s="167"/>
      <c r="I456" s="167">
        <v>11541050</v>
      </c>
      <c r="J456" s="167">
        <v>3962625</v>
      </c>
      <c r="K456" s="167"/>
      <c r="L456" s="167"/>
      <c r="M456" s="167"/>
      <c r="N456" s="167"/>
      <c r="O456" s="167">
        <v>14626390</v>
      </c>
      <c r="P456" s="167"/>
      <c r="Q456" s="167"/>
      <c r="R456" s="167"/>
      <c r="S456" s="167"/>
      <c r="T456" s="167"/>
      <c r="U456" s="167">
        <v>4920000</v>
      </c>
      <c r="V456" s="167"/>
      <c r="W456" s="167">
        <v>35439425</v>
      </c>
      <c r="X456"/>
      <c r="Y456"/>
    </row>
    <row r="457" spans="1:25" ht="16" x14ac:dyDescent="0.2">
      <c r="A457" s="166">
        <v>45815</v>
      </c>
      <c r="B457" s="167">
        <v>1537100</v>
      </c>
      <c r="C457" s="167"/>
      <c r="D457" s="167"/>
      <c r="E457" s="167"/>
      <c r="F457" s="167"/>
      <c r="G457" s="167"/>
      <c r="H457" s="167"/>
      <c r="I457" s="167">
        <v>10235350</v>
      </c>
      <c r="J457" s="167">
        <v>4898000</v>
      </c>
      <c r="K457" s="167"/>
      <c r="L457" s="167"/>
      <c r="M457" s="167"/>
      <c r="N457" s="167"/>
      <c r="O457" s="167"/>
      <c r="P457" s="167"/>
      <c r="Q457" s="167"/>
      <c r="R457" s="167"/>
      <c r="S457" s="167"/>
      <c r="T457" s="167"/>
      <c r="U457" s="167">
        <v>3520000</v>
      </c>
      <c r="V457" s="167"/>
      <c r="W457" s="167">
        <v>20190450</v>
      </c>
      <c r="X457"/>
      <c r="Y457"/>
    </row>
    <row r="458" spans="1:25" ht="16" x14ac:dyDescent="0.2">
      <c r="A458" s="166">
        <v>45816</v>
      </c>
      <c r="B458" s="167"/>
      <c r="C458" s="167"/>
      <c r="D458" s="167"/>
      <c r="E458" s="167"/>
      <c r="F458" s="167"/>
      <c r="G458" s="167"/>
      <c r="H458" s="167"/>
      <c r="I458" s="167">
        <v>8048100</v>
      </c>
      <c r="J458" s="167">
        <v>4105700</v>
      </c>
      <c r="K458" s="167"/>
      <c r="L458" s="167"/>
      <c r="M458" s="167"/>
      <c r="N458" s="167"/>
      <c r="O458" s="167"/>
      <c r="P458" s="167"/>
      <c r="Q458" s="167"/>
      <c r="R458" s="167"/>
      <c r="S458" s="167"/>
      <c r="T458" s="167"/>
      <c r="U458" s="167">
        <v>3000000</v>
      </c>
      <c r="V458" s="167"/>
      <c r="W458" s="167">
        <v>15153800</v>
      </c>
      <c r="X458"/>
      <c r="Y458"/>
    </row>
    <row r="459" spans="1:25" ht="16" x14ac:dyDescent="0.2">
      <c r="A459" s="166">
        <v>45817</v>
      </c>
      <c r="B459" s="167">
        <v>2596920</v>
      </c>
      <c r="C459" s="167"/>
      <c r="D459" s="167"/>
      <c r="E459" s="167"/>
      <c r="F459" s="167"/>
      <c r="G459" s="167"/>
      <c r="H459" s="167"/>
      <c r="I459" s="167">
        <v>9406550</v>
      </c>
      <c r="J459" s="167">
        <v>6993125</v>
      </c>
      <c r="K459" s="167"/>
      <c r="L459" s="167"/>
      <c r="M459" s="167"/>
      <c r="N459" s="167"/>
      <c r="O459" s="167">
        <v>15892604</v>
      </c>
      <c r="P459" s="167"/>
      <c r="Q459" s="167"/>
      <c r="R459" s="167"/>
      <c r="S459" s="167"/>
      <c r="T459" s="167"/>
      <c r="U459" s="167">
        <v>4560000</v>
      </c>
      <c r="V459" s="167"/>
      <c r="W459" s="167">
        <v>39449199</v>
      </c>
      <c r="X459"/>
      <c r="Y459"/>
    </row>
    <row r="460" spans="1:25" ht="16" x14ac:dyDescent="0.2">
      <c r="A460" s="166">
        <v>45818</v>
      </c>
      <c r="B460" s="167">
        <v>1411040</v>
      </c>
      <c r="C460" s="167"/>
      <c r="D460" s="167"/>
      <c r="E460" s="167"/>
      <c r="F460" s="167"/>
      <c r="G460" s="167"/>
      <c r="H460" s="167"/>
      <c r="I460" s="167">
        <v>7245750</v>
      </c>
      <c r="J460" s="167">
        <v>7963550</v>
      </c>
      <c r="K460" s="167"/>
      <c r="L460" s="167"/>
      <c r="M460" s="167"/>
      <c r="N460" s="167"/>
      <c r="O460" s="167">
        <v>12150909</v>
      </c>
      <c r="P460" s="167"/>
      <c r="Q460" s="167"/>
      <c r="R460" s="167"/>
      <c r="S460" s="167"/>
      <c r="T460" s="167"/>
      <c r="U460" s="167">
        <v>8000000</v>
      </c>
      <c r="V460" s="167"/>
      <c r="W460" s="167">
        <v>36771249</v>
      </c>
      <c r="X460"/>
      <c r="Y460"/>
    </row>
    <row r="461" spans="1:25" ht="16" x14ac:dyDescent="0.2">
      <c r="A461" s="166">
        <v>45819</v>
      </c>
      <c r="B461" s="167">
        <v>3581520</v>
      </c>
      <c r="C461" s="167"/>
      <c r="D461" s="167">
        <v>2207900</v>
      </c>
      <c r="E461" s="167"/>
      <c r="F461" s="167"/>
      <c r="G461" s="167"/>
      <c r="H461" s="167">
        <v>1863</v>
      </c>
      <c r="I461" s="167">
        <v>5389725</v>
      </c>
      <c r="J461" s="167">
        <v>9570575</v>
      </c>
      <c r="K461" s="167"/>
      <c r="L461" s="167"/>
      <c r="M461" s="167"/>
      <c r="N461" s="167"/>
      <c r="O461" s="167">
        <v>15830405</v>
      </c>
      <c r="P461" s="167"/>
      <c r="Q461" s="167"/>
      <c r="R461" s="167"/>
      <c r="S461" s="167"/>
      <c r="T461" s="167">
        <v>201600</v>
      </c>
      <c r="U461" s="167">
        <v>4280000</v>
      </c>
      <c r="V461" s="167"/>
      <c r="W461" s="167">
        <v>41063588</v>
      </c>
      <c r="X461"/>
      <c r="Y461"/>
    </row>
    <row r="462" spans="1:25" ht="16" x14ac:dyDescent="0.2">
      <c r="A462" s="166">
        <v>45820</v>
      </c>
      <c r="B462" s="167">
        <v>6368680</v>
      </c>
      <c r="C462" s="167"/>
      <c r="D462" s="167">
        <v>380000</v>
      </c>
      <c r="E462" s="167"/>
      <c r="F462" s="167"/>
      <c r="G462" s="167"/>
      <c r="H462" s="167"/>
      <c r="I462" s="167">
        <v>4926550</v>
      </c>
      <c r="J462" s="167">
        <v>10204275</v>
      </c>
      <c r="K462" s="167"/>
      <c r="L462" s="167"/>
      <c r="M462" s="167"/>
      <c r="N462" s="167"/>
      <c r="O462" s="167">
        <v>10059622</v>
      </c>
      <c r="P462" s="167"/>
      <c r="Q462" s="167"/>
      <c r="R462" s="167"/>
      <c r="S462" s="167"/>
      <c r="T462" s="167">
        <v>134400</v>
      </c>
      <c r="U462" s="167"/>
      <c r="V462" s="167"/>
      <c r="W462" s="167">
        <v>32073527</v>
      </c>
      <c r="X462"/>
      <c r="Y462"/>
    </row>
    <row r="463" spans="1:25" ht="16" x14ac:dyDescent="0.2">
      <c r="A463" s="166">
        <v>45821</v>
      </c>
      <c r="B463" s="167">
        <v>3927215</v>
      </c>
      <c r="C463" s="167"/>
      <c r="D463" s="167">
        <v>5000000</v>
      </c>
      <c r="E463" s="167"/>
      <c r="F463" s="167"/>
      <c r="G463" s="167"/>
      <c r="H463" s="167">
        <v>8611</v>
      </c>
      <c r="I463" s="167">
        <v>4054400</v>
      </c>
      <c r="J463" s="167">
        <v>1290250</v>
      </c>
      <c r="K463" s="167"/>
      <c r="L463" s="167"/>
      <c r="M463" s="167"/>
      <c r="N463" s="167"/>
      <c r="O463" s="167">
        <v>10251186</v>
      </c>
      <c r="P463" s="167"/>
      <c r="Q463" s="167"/>
      <c r="R463" s="167"/>
      <c r="S463" s="167"/>
      <c r="T463" s="167"/>
      <c r="U463" s="167">
        <v>6480000</v>
      </c>
      <c r="V463" s="167"/>
      <c r="W463" s="167">
        <v>31011662</v>
      </c>
      <c r="X463"/>
      <c r="Y463"/>
    </row>
    <row r="464" spans="1:25" ht="16" x14ac:dyDescent="0.2">
      <c r="A464" s="166">
        <v>45822</v>
      </c>
      <c r="B464" s="167">
        <v>6341780</v>
      </c>
      <c r="C464" s="167"/>
      <c r="D464" s="167"/>
      <c r="E464" s="167"/>
      <c r="F464" s="167"/>
      <c r="G464" s="167"/>
      <c r="H464" s="167"/>
      <c r="I464" s="167">
        <v>3561600</v>
      </c>
      <c r="J464" s="167">
        <v>9210725</v>
      </c>
      <c r="K464" s="167"/>
      <c r="L464" s="167"/>
      <c r="M464" s="167"/>
      <c r="N464" s="167"/>
      <c r="O464" s="167"/>
      <c r="P464" s="167"/>
      <c r="Q464" s="167"/>
      <c r="R464" s="167"/>
      <c r="S464" s="167"/>
      <c r="T464" s="167"/>
      <c r="U464" s="167">
        <v>4920000</v>
      </c>
      <c r="V464" s="167"/>
      <c r="W464" s="167">
        <v>24034105</v>
      </c>
      <c r="X464"/>
      <c r="Y464"/>
    </row>
    <row r="465" spans="1:25" ht="16" x14ac:dyDescent="0.2">
      <c r="A465" s="166">
        <v>45823</v>
      </c>
      <c r="B465" s="167"/>
      <c r="C465" s="167"/>
      <c r="D465" s="167"/>
      <c r="E465" s="167"/>
      <c r="F465" s="167"/>
      <c r="G465" s="167"/>
      <c r="H465" s="167"/>
      <c r="I465" s="167">
        <v>2620800</v>
      </c>
      <c r="J465" s="167">
        <v>7554575</v>
      </c>
      <c r="K465" s="167"/>
      <c r="L465" s="167"/>
      <c r="M465" s="167"/>
      <c r="N465" s="167"/>
      <c r="O465" s="167"/>
      <c r="P465" s="167"/>
      <c r="Q465" s="167"/>
      <c r="R465" s="167"/>
      <c r="S465" s="167"/>
      <c r="T465" s="167"/>
      <c r="U465" s="167">
        <v>3840000</v>
      </c>
      <c r="V465" s="167"/>
      <c r="W465" s="167">
        <v>14015375</v>
      </c>
      <c r="X465"/>
      <c r="Y465"/>
    </row>
    <row r="466" spans="1:25" ht="16" x14ac:dyDescent="0.2">
      <c r="A466" s="166">
        <v>45824</v>
      </c>
      <c r="B466" s="167">
        <v>3501130</v>
      </c>
      <c r="C466" s="167"/>
      <c r="D466" s="167">
        <v>3125200</v>
      </c>
      <c r="E466" s="167"/>
      <c r="F466" s="167"/>
      <c r="G466" s="167"/>
      <c r="H466" s="167"/>
      <c r="I466" s="167">
        <v>4345600</v>
      </c>
      <c r="J466" s="167">
        <v>9293100</v>
      </c>
      <c r="K466" s="167"/>
      <c r="L466" s="167"/>
      <c r="M466" s="167"/>
      <c r="N466" s="167"/>
      <c r="O466" s="167">
        <v>11565349</v>
      </c>
      <c r="P466" s="167"/>
      <c r="Q466" s="167"/>
      <c r="R466" s="167"/>
      <c r="S466" s="167"/>
      <c r="T466" s="167">
        <v>560000</v>
      </c>
      <c r="U466" s="167">
        <v>8200000</v>
      </c>
      <c r="V466" s="167"/>
      <c r="W466" s="167">
        <v>40590379</v>
      </c>
      <c r="X466"/>
      <c r="Y466"/>
    </row>
    <row r="467" spans="1:25" ht="16" x14ac:dyDescent="0.2">
      <c r="A467" s="166">
        <v>45825</v>
      </c>
      <c r="B467" s="167">
        <v>4416050</v>
      </c>
      <c r="C467" s="167"/>
      <c r="D467" s="167">
        <v>4255000</v>
      </c>
      <c r="E467" s="167"/>
      <c r="F467" s="167"/>
      <c r="G467" s="167"/>
      <c r="H467" s="167"/>
      <c r="I467" s="167">
        <v>3897600</v>
      </c>
      <c r="J467" s="167">
        <v>10988275</v>
      </c>
      <c r="K467" s="167"/>
      <c r="L467" s="167"/>
      <c r="M467" s="167"/>
      <c r="N467" s="167"/>
      <c r="O467" s="167">
        <v>310302</v>
      </c>
      <c r="P467" s="167"/>
      <c r="Q467" s="167"/>
      <c r="R467" s="167"/>
      <c r="S467" s="167"/>
      <c r="T467" s="167">
        <v>940800</v>
      </c>
      <c r="U467" s="167">
        <v>7320000</v>
      </c>
      <c r="V467" s="167"/>
      <c r="W467" s="167">
        <v>32128027</v>
      </c>
      <c r="X467"/>
      <c r="Y467"/>
    </row>
    <row r="468" spans="1:25" ht="16" x14ac:dyDescent="0.2">
      <c r="A468" s="166">
        <v>45826</v>
      </c>
      <c r="B468" s="167">
        <v>3794490</v>
      </c>
      <c r="C468" s="167"/>
      <c r="D468" s="167">
        <v>5025000</v>
      </c>
      <c r="E468" s="167"/>
      <c r="F468" s="167"/>
      <c r="G468" s="167"/>
      <c r="H468" s="167">
        <v>3036</v>
      </c>
      <c r="I468" s="167">
        <v>4457600</v>
      </c>
      <c r="J468" s="167">
        <v>11765050</v>
      </c>
      <c r="K468" s="167"/>
      <c r="L468" s="167"/>
      <c r="M468" s="167"/>
      <c r="N468" s="167"/>
      <c r="O468" s="167">
        <v>10866668</v>
      </c>
      <c r="P468" s="167"/>
      <c r="Q468" s="167"/>
      <c r="R468" s="167"/>
      <c r="S468" s="167"/>
      <c r="T468" s="167">
        <v>156800</v>
      </c>
      <c r="U468" s="167">
        <v>6520000</v>
      </c>
      <c r="V468" s="167"/>
      <c r="W468" s="167">
        <v>42588644</v>
      </c>
      <c r="X468"/>
      <c r="Y468"/>
    </row>
    <row r="469" spans="1:25" ht="16" x14ac:dyDescent="0.2">
      <c r="A469" s="166">
        <v>45827</v>
      </c>
      <c r="B469" s="167">
        <v>6615350</v>
      </c>
      <c r="C469" s="167"/>
      <c r="D469" s="167">
        <v>4600000</v>
      </c>
      <c r="E469" s="167"/>
      <c r="F469" s="167"/>
      <c r="G469" s="167"/>
      <c r="H469" s="167"/>
      <c r="I469" s="167">
        <v>2464000</v>
      </c>
      <c r="J469" s="167">
        <v>12257850</v>
      </c>
      <c r="K469" s="167"/>
      <c r="L469" s="167"/>
      <c r="M469" s="167"/>
      <c r="N469" s="167"/>
      <c r="O469" s="167"/>
      <c r="P469" s="167"/>
      <c r="Q469" s="167"/>
      <c r="R469" s="167"/>
      <c r="S469" s="167"/>
      <c r="T469" s="167">
        <v>1604400</v>
      </c>
      <c r="U469" s="167">
        <v>6280000</v>
      </c>
      <c r="V469" s="167"/>
      <c r="W469" s="167">
        <v>33821600</v>
      </c>
      <c r="X469"/>
      <c r="Y469"/>
    </row>
    <row r="470" spans="1:25" ht="16" x14ac:dyDescent="0.2">
      <c r="A470" s="166">
        <v>45828</v>
      </c>
      <c r="B470" s="167">
        <v>5213340</v>
      </c>
      <c r="C470" s="167"/>
      <c r="D470" s="167">
        <v>3300000</v>
      </c>
      <c r="E470" s="167"/>
      <c r="F470" s="167"/>
      <c r="G470" s="167"/>
      <c r="H470" s="167"/>
      <c r="I470" s="167">
        <v>3001600</v>
      </c>
      <c r="J470" s="167">
        <v>13515850</v>
      </c>
      <c r="K470" s="167"/>
      <c r="L470" s="167"/>
      <c r="M470" s="167"/>
      <c r="N470" s="167"/>
      <c r="O470" s="167">
        <v>8919103</v>
      </c>
      <c r="P470" s="167"/>
      <c r="Q470" s="167"/>
      <c r="R470" s="167"/>
      <c r="S470" s="167"/>
      <c r="T470" s="167">
        <v>1590400</v>
      </c>
      <c r="U470" s="167">
        <v>5880000</v>
      </c>
      <c r="V470" s="167"/>
      <c r="W470" s="167">
        <v>41420293</v>
      </c>
      <c r="X470"/>
      <c r="Y470"/>
    </row>
    <row r="471" spans="1:25" ht="16" x14ac:dyDescent="0.2">
      <c r="A471" s="166">
        <v>45829</v>
      </c>
      <c r="B471" s="167">
        <v>7525215</v>
      </c>
      <c r="C471" s="167"/>
      <c r="D471" s="167">
        <v>3130000</v>
      </c>
      <c r="E471" s="167"/>
      <c r="F471" s="167"/>
      <c r="G471" s="167"/>
      <c r="H471" s="167"/>
      <c r="I471" s="167">
        <v>1590400</v>
      </c>
      <c r="J471" s="167">
        <v>14302750</v>
      </c>
      <c r="K471" s="167"/>
      <c r="L471" s="167"/>
      <c r="M471" s="167"/>
      <c r="N471" s="167"/>
      <c r="O471" s="167"/>
      <c r="P471" s="167"/>
      <c r="Q471" s="167"/>
      <c r="R471" s="167"/>
      <c r="S471" s="167"/>
      <c r="T471" s="167">
        <v>1232000</v>
      </c>
      <c r="U471" s="167">
        <v>4320000</v>
      </c>
      <c r="V471" s="167"/>
      <c r="W471" s="167">
        <v>32100365</v>
      </c>
      <c r="X471"/>
      <c r="Y471"/>
    </row>
    <row r="472" spans="1:25" ht="16" x14ac:dyDescent="0.2">
      <c r="A472" s="166">
        <v>45830</v>
      </c>
      <c r="B472" s="167"/>
      <c r="C472" s="167"/>
      <c r="D472" s="167"/>
      <c r="E472" s="167"/>
      <c r="F472" s="167"/>
      <c r="G472" s="167"/>
      <c r="H472" s="167"/>
      <c r="I472" s="167">
        <v>2060800</v>
      </c>
      <c r="J472" s="167">
        <v>12011450</v>
      </c>
      <c r="K472" s="167"/>
      <c r="L472" s="167"/>
      <c r="M472" s="167"/>
      <c r="N472" s="167"/>
      <c r="O472" s="167"/>
      <c r="P472" s="167"/>
      <c r="Q472" s="167"/>
      <c r="R472" s="167"/>
      <c r="S472" s="167"/>
      <c r="T472" s="167">
        <v>716800</v>
      </c>
      <c r="U472" s="167">
        <v>2940000</v>
      </c>
      <c r="V472" s="167"/>
      <c r="W472" s="167">
        <v>17729050</v>
      </c>
      <c r="X472"/>
      <c r="Y472"/>
    </row>
    <row r="473" spans="1:25" ht="16" x14ac:dyDescent="0.2">
      <c r="A473" s="166">
        <v>45831</v>
      </c>
      <c r="B473" s="167">
        <v>8064925</v>
      </c>
      <c r="C473" s="167"/>
      <c r="D473" s="167">
        <v>2787500</v>
      </c>
      <c r="E473" s="167"/>
      <c r="F473" s="167"/>
      <c r="G473" s="167"/>
      <c r="H473" s="167">
        <v>5287</v>
      </c>
      <c r="I473" s="167">
        <v>2329600</v>
      </c>
      <c r="J473" s="167">
        <v>16078000</v>
      </c>
      <c r="K473" s="167"/>
      <c r="L473" s="167"/>
      <c r="M473" s="167"/>
      <c r="N473" s="167"/>
      <c r="O473" s="167">
        <v>9086985</v>
      </c>
      <c r="P473" s="167"/>
      <c r="Q473" s="167"/>
      <c r="R473" s="167"/>
      <c r="S473" s="167"/>
      <c r="T473" s="167">
        <v>1232000</v>
      </c>
      <c r="U473" s="167">
        <v>5440000</v>
      </c>
      <c r="V473" s="167"/>
      <c r="W473" s="167">
        <v>45024297</v>
      </c>
      <c r="X473"/>
      <c r="Y473"/>
    </row>
    <row r="474" spans="1:25" ht="16" x14ac:dyDescent="0.2">
      <c r="A474" s="166">
        <v>45832</v>
      </c>
      <c r="B474" s="167">
        <v>7051310</v>
      </c>
      <c r="C474" s="167"/>
      <c r="D474" s="167">
        <v>3475000</v>
      </c>
      <c r="E474" s="167"/>
      <c r="F474" s="167"/>
      <c r="G474" s="167"/>
      <c r="H474" s="167"/>
      <c r="I474" s="167">
        <v>2038400</v>
      </c>
      <c r="J474" s="167">
        <v>18938825</v>
      </c>
      <c r="K474" s="167"/>
      <c r="L474" s="167"/>
      <c r="M474" s="167"/>
      <c r="N474" s="167"/>
      <c r="O474" s="167">
        <v>7586412</v>
      </c>
      <c r="P474" s="167"/>
      <c r="Q474" s="167"/>
      <c r="R474" s="167"/>
      <c r="S474" s="167"/>
      <c r="T474" s="167">
        <v>1232000</v>
      </c>
      <c r="U474" s="167">
        <v>7200000</v>
      </c>
      <c r="V474" s="167"/>
      <c r="W474" s="167">
        <v>47521947</v>
      </c>
      <c r="X474"/>
      <c r="Y474"/>
    </row>
    <row r="475" spans="1:25" ht="16" x14ac:dyDescent="0.2">
      <c r="A475" s="169" t="s">
        <v>45</v>
      </c>
      <c r="B475" s="167">
        <v>321929892</v>
      </c>
      <c r="C475" s="167">
        <v>3896052</v>
      </c>
      <c r="D475" s="167">
        <v>580846550</v>
      </c>
      <c r="E475" s="167">
        <v>3200180</v>
      </c>
      <c r="F475" s="167">
        <v>59891336</v>
      </c>
      <c r="G475" s="167">
        <v>177520000</v>
      </c>
      <c r="H475" s="167">
        <v>5678300</v>
      </c>
      <c r="I475" s="167">
        <v>1541650620</v>
      </c>
      <c r="J475" s="167">
        <v>848562325</v>
      </c>
      <c r="K475" s="167">
        <v>491741067</v>
      </c>
      <c r="L475" s="167">
        <v>91646385</v>
      </c>
      <c r="M475" s="167">
        <v>453965200</v>
      </c>
      <c r="N475" s="167">
        <v>81580000</v>
      </c>
      <c r="O475" s="167">
        <v>2713207030</v>
      </c>
      <c r="P475" s="167">
        <v>126496000</v>
      </c>
      <c r="Q475" s="167">
        <v>128448800</v>
      </c>
      <c r="R475" s="167">
        <v>175207000</v>
      </c>
      <c r="S475" s="167">
        <v>2759837</v>
      </c>
      <c r="T475" s="167">
        <v>106161200</v>
      </c>
      <c r="U475" s="167">
        <v>478866100</v>
      </c>
      <c r="V475" s="167">
        <v>14600000</v>
      </c>
      <c r="W475" s="167">
        <v>8407853874</v>
      </c>
      <c r="X475"/>
      <c r="Y475"/>
    </row>
    <row r="476" spans="1:25" ht="16" x14ac:dyDescent="0.2">
      <c r="A476" s="149"/>
      <c r="B476"/>
      <c r="C476"/>
      <c r="D476"/>
      <c r="E476"/>
      <c r="F476"/>
      <c r="G476"/>
      <c r="H476"/>
      <c r="I476"/>
      <c r="J476"/>
      <c r="K476"/>
      <c r="L476"/>
      <c r="M476"/>
      <c r="N476"/>
      <c r="O476"/>
      <c r="P476"/>
      <c r="Q476"/>
      <c r="R476"/>
      <c r="S476"/>
      <c r="T476"/>
      <c r="U476"/>
      <c r="V476"/>
      <c r="W476"/>
      <c r="X476"/>
      <c r="Y476"/>
    </row>
    <row r="477" spans="1:25" ht="16" x14ac:dyDescent="0.2">
      <c r="A477" s="149"/>
      <c r="B477"/>
      <c r="C477"/>
      <c r="D477"/>
      <c r="E477"/>
      <c r="F477"/>
      <c r="G477"/>
      <c r="H477"/>
      <c r="I477"/>
      <c r="J477"/>
      <c r="K477"/>
      <c r="L477"/>
      <c r="M477"/>
      <c r="N477"/>
      <c r="O477"/>
      <c r="P477"/>
      <c r="Q477"/>
      <c r="R477"/>
      <c r="S477"/>
      <c r="T477"/>
      <c r="U477"/>
      <c r="V477"/>
      <c r="W477"/>
      <c r="X477"/>
      <c r="Y477"/>
    </row>
    <row r="478" spans="1:25" ht="16" x14ac:dyDescent="0.2">
      <c r="A478" s="149"/>
      <c r="B478"/>
      <c r="C478"/>
      <c r="D478"/>
      <c r="E478"/>
      <c r="F478"/>
      <c r="G478"/>
      <c r="H478"/>
      <c r="I478"/>
      <c r="J478"/>
      <c r="K478"/>
      <c r="L478"/>
      <c r="M478"/>
      <c r="N478"/>
      <c r="O478"/>
      <c r="P478"/>
      <c r="Q478"/>
      <c r="R478"/>
      <c r="S478"/>
      <c r="T478"/>
      <c r="U478"/>
      <c r="V478"/>
      <c r="W478"/>
      <c r="X478"/>
      <c r="Y478"/>
    </row>
    <row r="479" spans="1:25" ht="16" x14ac:dyDescent="0.2">
      <c r="A479" s="149"/>
      <c r="B479"/>
      <c r="C479"/>
      <c r="D479"/>
      <c r="E479"/>
      <c r="F479"/>
      <c r="G479"/>
      <c r="H479"/>
      <c r="I479"/>
      <c r="J479"/>
      <c r="K479"/>
      <c r="L479"/>
      <c r="M479"/>
      <c r="N479"/>
      <c r="O479"/>
      <c r="P479"/>
      <c r="Q479"/>
      <c r="R479"/>
      <c r="S479"/>
      <c r="T479"/>
      <c r="U479"/>
      <c r="V479"/>
      <c r="W479"/>
      <c r="X479"/>
      <c r="Y479"/>
    </row>
    <row r="480" spans="1:25" ht="16" x14ac:dyDescent="0.2">
      <c r="A480" s="149"/>
      <c r="B480"/>
      <c r="C480"/>
      <c r="D480"/>
      <c r="E480"/>
      <c r="F480"/>
      <c r="G480"/>
      <c r="H480"/>
      <c r="I480"/>
      <c r="J480"/>
      <c r="K480"/>
      <c r="L480"/>
      <c r="M480"/>
      <c r="N480"/>
      <c r="O480"/>
      <c r="P480"/>
      <c r="Q480"/>
      <c r="R480"/>
      <c r="S480"/>
      <c r="T480"/>
      <c r="U480"/>
      <c r="V480"/>
      <c r="W480"/>
      <c r="X480"/>
      <c r="Y480"/>
    </row>
    <row r="481" spans="1:25" ht="16" x14ac:dyDescent="0.2">
      <c r="A481" s="149"/>
      <c r="B481"/>
      <c r="C481"/>
      <c r="D481"/>
      <c r="E481"/>
      <c r="F481"/>
      <c r="G481"/>
      <c r="H481"/>
      <c r="I481"/>
      <c r="J481"/>
      <c r="K481"/>
      <c r="L481"/>
      <c r="M481"/>
      <c r="N481"/>
      <c r="O481"/>
      <c r="P481"/>
      <c r="Q481"/>
      <c r="R481"/>
      <c r="S481"/>
      <c r="T481"/>
      <c r="U481"/>
      <c r="V481"/>
      <c r="W481"/>
      <c r="X481"/>
      <c r="Y481"/>
    </row>
    <row r="482" spans="1:25" ht="16" x14ac:dyDescent="0.2">
      <c r="A482" s="149"/>
      <c r="B482"/>
      <c r="C482"/>
      <c r="D482"/>
      <c r="E482"/>
      <c r="F482"/>
      <c r="G482"/>
      <c r="H482"/>
      <c r="I482"/>
      <c r="J482"/>
      <c r="K482"/>
      <c r="L482"/>
      <c r="M482"/>
      <c r="N482"/>
      <c r="O482"/>
      <c r="P482"/>
      <c r="Q482"/>
      <c r="R482"/>
      <c r="S482"/>
      <c r="T482"/>
      <c r="U482"/>
      <c r="V482"/>
      <c r="W482"/>
      <c r="X482"/>
      <c r="Y482"/>
    </row>
    <row r="483" spans="1:25" ht="16" x14ac:dyDescent="0.2">
      <c r="A483" s="149"/>
      <c r="B483"/>
      <c r="C483"/>
      <c r="D483"/>
      <c r="E483"/>
      <c r="F483"/>
      <c r="G483"/>
      <c r="H483"/>
      <c r="I483"/>
      <c r="J483"/>
      <c r="K483"/>
      <c r="L483"/>
      <c r="M483"/>
      <c r="N483"/>
      <c r="O483"/>
      <c r="P483"/>
      <c r="Q483"/>
      <c r="R483"/>
      <c r="S483"/>
      <c r="T483"/>
      <c r="U483"/>
      <c r="V483"/>
      <c r="W483"/>
      <c r="X483"/>
      <c r="Y483"/>
    </row>
    <row r="484" spans="1:25" ht="16" x14ac:dyDescent="0.2">
      <c r="A484" s="149"/>
      <c r="B484"/>
      <c r="C484"/>
      <c r="D484"/>
      <c r="E484"/>
      <c r="F484"/>
      <c r="G484"/>
      <c r="H484"/>
      <c r="I484"/>
      <c r="J484"/>
      <c r="K484"/>
      <c r="L484"/>
      <c r="M484"/>
      <c r="N484"/>
      <c r="O484"/>
      <c r="P484"/>
      <c r="Q484"/>
      <c r="R484"/>
      <c r="S484"/>
      <c r="T484"/>
      <c r="U484"/>
      <c r="V484"/>
      <c r="W484"/>
      <c r="X484"/>
      <c r="Y484"/>
    </row>
    <row r="485" spans="1:25" ht="16" x14ac:dyDescent="0.2">
      <c r="A485" s="149"/>
      <c r="B485"/>
      <c r="C485"/>
      <c r="D485"/>
      <c r="E485"/>
      <c r="F485"/>
      <c r="G485"/>
      <c r="H485"/>
      <c r="I485"/>
      <c r="J485"/>
      <c r="K485"/>
      <c r="L485"/>
      <c r="M485"/>
      <c r="N485"/>
      <c r="O485"/>
      <c r="P485"/>
      <c r="Q485"/>
      <c r="R485"/>
      <c r="S485"/>
      <c r="T485"/>
      <c r="U485"/>
      <c r="V485"/>
      <c r="W485"/>
      <c r="X485"/>
      <c r="Y485"/>
    </row>
    <row r="486" spans="1:25" ht="16" x14ac:dyDescent="0.2">
      <c r="A486" s="149"/>
      <c r="B486"/>
      <c r="C486"/>
      <c r="D486"/>
      <c r="E486"/>
      <c r="F486"/>
      <c r="G486"/>
      <c r="H486"/>
      <c r="I486"/>
      <c r="J486"/>
      <c r="K486"/>
      <c r="L486"/>
      <c r="M486"/>
      <c r="N486"/>
      <c r="O486"/>
      <c r="P486"/>
      <c r="Q486"/>
      <c r="R486"/>
      <c r="S486"/>
      <c r="T486"/>
      <c r="U486"/>
      <c r="V486"/>
      <c r="W486"/>
      <c r="X486"/>
      <c r="Y486"/>
    </row>
    <row r="487" spans="1:25" ht="16" x14ac:dyDescent="0.2">
      <c r="A487" s="149"/>
      <c r="B487"/>
      <c r="C487"/>
      <c r="D487"/>
      <c r="E487"/>
      <c r="F487"/>
      <c r="G487"/>
      <c r="H487"/>
      <c r="I487"/>
      <c r="J487"/>
      <c r="K487"/>
      <c r="L487"/>
      <c r="M487"/>
      <c r="N487"/>
      <c r="O487"/>
      <c r="P487"/>
      <c r="Q487"/>
      <c r="R487"/>
      <c r="S487"/>
      <c r="T487"/>
      <c r="U487"/>
      <c r="V487"/>
      <c r="W487"/>
      <c r="X487"/>
      <c r="Y487"/>
    </row>
    <row r="488" spans="1:25" ht="16" x14ac:dyDescent="0.2">
      <c r="A488" s="149"/>
      <c r="B488"/>
      <c r="C488"/>
      <c r="D488"/>
      <c r="E488"/>
      <c r="F488"/>
      <c r="G488"/>
      <c r="H488"/>
      <c r="I488"/>
      <c r="J488"/>
      <c r="K488"/>
      <c r="L488"/>
      <c r="M488"/>
      <c r="N488"/>
      <c r="O488"/>
      <c r="P488"/>
      <c r="Q488"/>
      <c r="R488"/>
      <c r="S488"/>
      <c r="T488"/>
      <c r="U488"/>
      <c r="V488"/>
      <c r="W488"/>
      <c r="X488"/>
      <c r="Y488"/>
    </row>
    <row r="489" spans="1:25" ht="16" x14ac:dyDescent="0.2">
      <c r="A489" s="149"/>
      <c r="B489"/>
      <c r="C489"/>
      <c r="D489"/>
      <c r="E489"/>
      <c r="F489"/>
      <c r="G489"/>
      <c r="H489"/>
      <c r="I489"/>
      <c r="J489"/>
      <c r="K489"/>
      <c r="L489"/>
      <c r="M489"/>
      <c r="N489"/>
      <c r="O489"/>
      <c r="P489"/>
      <c r="Q489"/>
      <c r="R489"/>
      <c r="S489"/>
      <c r="T489"/>
      <c r="U489"/>
      <c r="V489"/>
      <c r="W489"/>
      <c r="X489"/>
      <c r="Y489"/>
    </row>
    <row r="490" spans="1:25" ht="16" x14ac:dyDescent="0.2">
      <c r="A490" s="149"/>
      <c r="B490"/>
      <c r="C490"/>
      <c r="D490"/>
      <c r="E490"/>
      <c r="F490"/>
      <c r="G490"/>
      <c r="H490"/>
      <c r="I490"/>
      <c r="J490"/>
      <c r="K490"/>
      <c r="L490"/>
      <c r="M490"/>
      <c r="N490"/>
      <c r="O490"/>
      <c r="P490"/>
      <c r="Q490"/>
      <c r="R490"/>
      <c r="S490"/>
      <c r="T490"/>
      <c r="U490"/>
      <c r="V490"/>
      <c r="W490"/>
      <c r="X490"/>
      <c r="Y490"/>
    </row>
    <row r="491" spans="1:25" ht="16" x14ac:dyDescent="0.2">
      <c r="A491" s="149"/>
      <c r="B491"/>
      <c r="C491"/>
      <c r="D491"/>
      <c r="E491"/>
      <c r="F491"/>
      <c r="G491"/>
      <c r="H491"/>
      <c r="I491"/>
      <c r="J491"/>
      <c r="K491"/>
      <c r="L491"/>
      <c r="M491"/>
      <c r="N491"/>
      <c r="O491"/>
      <c r="P491"/>
      <c r="Q491"/>
      <c r="R491"/>
      <c r="S491"/>
      <c r="T491"/>
      <c r="U491"/>
      <c r="V491"/>
      <c r="W491"/>
      <c r="X491"/>
      <c r="Y491"/>
    </row>
    <row r="492" spans="1:25" ht="16" x14ac:dyDescent="0.2">
      <c r="A492" s="149"/>
      <c r="B492"/>
      <c r="C492"/>
      <c r="D492"/>
      <c r="E492"/>
      <c r="F492"/>
      <c r="G492"/>
      <c r="H492"/>
      <c r="I492"/>
      <c r="J492"/>
      <c r="K492"/>
      <c r="L492"/>
      <c r="M492"/>
      <c r="N492"/>
      <c r="O492"/>
      <c r="P492"/>
      <c r="Q492"/>
      <c r="R492"/>
      <c r="S492"/>
      <c r="T492"/>
      <c r="U492"/>
      <c r="V492"/>
      <c r="W492"/>
      <c r="X492"/>
      <c r="Y492"/>
    </row>
    <row r="493" spans="1:25" ht="16" x14ac:dyDescent="0.2">
      <c r="A493" s="149"/>
      <c r="B493"/>
      <c r="C493"/>
      <c r="D493"/>
      <c r="E493"/>
      <c r="F493"/>
      <c r="G493"/>
      <c r="H493"/>
      <c r="I493"/>
      <c r="J493"/>
      <c r="K493"/>
      <c r="L493"/>
      <c r="M493"/>
      <c r="N493"/>
      <c r="O493"/>
      <c r="P493"/>
      <c r="Q493"/>
      <c r="R493"/>
      <c r="S493"/>
      <c r="T493"/>
      <c r="U493"/>
      <c r="V493"/>
      <c r="W493"/>
      <c r="X493"/>
      <c r="Y493"/>
    </row>
    <row r="494" spans="1:25" ht="16" x14ac:dyDescent="0.2">
      <c r="A494" s="149"/>
      <c r="B494"/>
      <c r="C494"/>
      <c r="D494"/>
      <c r="E494"/>
      <c r="F494"/>
      <c r="G494"/>
      <c r="H494"/>
      <c r="I494"/>
      <c r="J494"/>
      <c r="K494"/>
      <c r="L494"/>
      <c r="M494"/>
      <c r="N494"/>
      <c r="O494"/>
      <c r="P494"/>
      <c r="Q494"/>
      <c r="R494"/>
      <c r="S494"/>
      <c r="T494"/>
      <c r="U494"/>
      <c r="V494"/>
      <c r="W494"/>
      <c r="X494"/>
      <c r="Y494"/>
    </row>
    <row r="495" spans="1:25" ht="16" x14ac:dyDescent="0.2">
      <c r="A495" s="149"/>
      <c r="B495"/>
      <c r="C495"/>
      <c r="D495"/>
      <c r="E495"/>
      <c r="F495"/>
      <c r="G495"/>
      <c r="H495"/>
      <c r="I495"/>
      <c r="J495"/>
      <c r="K495"/>
      <c r="L495"/>
      <c r="M495"/>
      <c r="N495"/>
      <c r="O495"/>
      <c r="P495"/>
      <c r="Q495"/>
      <c r="R495"/>
      <c r="S495"/>
      <c r="T495"/>
      <c r="U495"/>
      <c r="V495"/>
      <c r="W495"/>
      <c r="X495"/>
      <c r="Y495"/>
    </row>
    <row r="496" spans="1:25" ht="16" x14ac:dyDescent="0.2">
      <c r="A496" s="149"/>
      <c r="B496"/>
      <c r="C496"/>
      <c r="D496"/>
      <c r="E496"/>
      <c r="F496"/>
      <c r="G496"/>
      <c r="H496"/>
      <c r="I496"/>
      <c r="J496"/>
      <c r="K496"/>
      <c r="L496"/>
      <c r="M496"/>
      <c r="N496"/>
      <c r="O496"/>
      <c r="P496"/>
      <c r="Q496"/>
      <c r="R496"/>
      <c r="S496"/>
      <c r="T496"/>
      <c r="U496"/>
      <c r="V496"/>
      <c r="W496"/>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8959"/>
  <sheetViews>
    <sheetView zoomScaleNormal="100" workbookViewId="0">
      <pane ySplit="1" topLeftCell="A6258" activePane="bottomLeft" state="frozen"/>
      <selection pane="bottomLeft" activeCell="A6262" sqref="A6262:XFD8959"/>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83203125" style="162" bestFit="1" customWidth="1"/>
    <col min="7" max="7" width="66.33203125" style="161" bestFit="1" customWidth="1"/>
    <col min="8" max="8" width="14.33203125" style="163" bestFit="1" customWidth="1"/>
    <col min="9" max="9" width="15.83203125" style="161" bestFit="1" customWidth="1"/>
    <col min="10" max="10" width="19.5" style="161" bestFit="1" customWidth="1"/>
    <col min="11" max="11" width="18.5" style="161" bestFit="1" customWidth="1"/>
    <col min="12" max="12" width="12.832031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647</v>
      </c>
      <c r="C6262" s="164" t="s">
        <v>523</v>
      </c>
      <c r="D6262" s="164" t="s">
        <v>525</v>
      </c>
      <c r="E6262" s="164" t="s">
        <v>519</v>
      </c>
      <c r="F6262" s="193">
        <v>45832</v>
      </c>
      <c r="G6262" s="164" t="s">
        <v>660</v>
      </c>
      <c r="H6262" s="194">
        <v>471900</v>
      </c>
      <c r="I6262" s="164" t="s">
        <v>16</v>
      </c>
      <c r="L6262" s="164">
        <v>2024</v>
      </c>
      <c r="M6262" s="164" t="s">
        <v>525</v>
      </c>
      <c r="N6262" s="164" t="s">
        <v>569</v>
      </c>
    </row>
    <row r="6263" spans="1:14" s="164" customFormat="1" ht="15" x14ac:dyDescent="0.15">
      <c r="A6263" s="164" t="s">
        <v>521</v>
      </c>
      <c r="B6263" s="164" t="s">
        <v>615</v>
      </c>
      <c r="C6263" s="164" t="s">
        <v>523</v>
      </c>
      <c r="D6263" s="164" t="s">
        <v>530</v>
      </c>
      <c r="E6263" s="164" t="s">
        <v>517</v>
      </c>
      <c r="F6263" s="193">
        <v>45832</v>
      </c>
      <c r="G6263" s="164" t="s">
        <v>26</v>
      </c>
      <c r="H6263" s="194">
        <v>17337600</v>
      </c>
      <c r="I6263" s="164" t="s">
        <v>16</v>
      </c>
      <c r="J6263" s="164">
        <v>43344</v>
      </c>
      <c r="L6263" s="164">
        <v>2025</v>
      </c>
      <c r="M6263" s="164" t="s">
        <v>525</v>
      </c>
      <c r="N6263" s="164" t="s">
        <v>526</v>
      </c>
    </row>
    <row r="6264" spans="1:14" s="164" customFormat="1" ht="15" x14ac:dyDescent="0.15">
      <c r="A6264" s="164" t="s">
        <v>521</v>
      </c>
      <c r="B6264" s="164" t="s">
        <v>647</v>
      </c>
      <c r="C6264" s="164" t="s">
        <v>523</v>
      </c>
      <c r="D6264" s="164" t="s">
        <v>525</v>
      </c>
      <c r="E6264" s="164" t="s">
        <v>531</v>
      </c>
      <c r="F6264" s="193">
        <v>45832</v>
      </c>
      <c r="G6264" s="164" t="s">
        <v>660</v>
      </c>
      <c r="H6264" s="194">
        <v>833580</v>
      </c>
      <c r="I6264" s="164" t="s">
        <v>16</v>
      </c>
      <c r="L6264" s="164">
        <v>2024</v>
      </c>
      <c r="M6264" s="164" t="s">
        <v>525</v>
      </c>
      <c r="N6264" s="164" t="s">
        <v>569</v>
      </c>
    </row>
    <row r="6265" spans="1:14" s="164" customFormat="1" ht="15" x14ac:dyDescent="0.15">
      <c r="A6265" s="164" t="s">
        <v>521</v>
      </c>
      <c r="B6265" s="164" t="s">
        <v>670</v>
      </c>
      <c r="C6265" s="164" t="s">
        <v>523</v>
      </c>
      <c r="D6265" s="164" t="s">
        <v>530</v>
      </c>
      <c r="E6265" s="164" t="s">
        <v>517</v>
      </c>
      <c r="F6265" s="193">
        <v>45832</v>
      </c>
      <c r="G6265" s="164" t="s">
        <v>36</v>
      </c>
      <c r="H6265" s="194"/>
      <c r="I6265" s="164" t="s">
        <v>16</v>
      </c>
      <c r="J6265" s="164">
        <v>232</v>
      </c>
      <c r="L6265" s="164">
        <v>2025</v>
      </c>
      <c r="M6265" s="164" t="s">
        <v>525</v>
      </c>
      <c r="N6265" s="164" t="s">
        <v>526</v>
      </c>
    </row>
    <row r="6266" spans="1:14" s="164" customFormat="1" ht="15" x14ac:dyDescent="0.15">
      <c r="A6266" s="164" t="s">
        <v>521</v>
      </c>
      <c r="B6266" s="164" t="s">
        <v>647</v>
      </c>
      <c r="C6266" s="164" t="s">
        <v>523</v>
      </c>
      <c r="D6266" s="164" t="s">
        <v>525</v>
      </c>
      <c r="E6266" s="164" t="s">
        <v>525</v>
      </c>
      <c r="F6266" s="193">
        <v>45832</v>
      </c>
      <c r="G6266" s="164" t="s">
        <v>659</v>
      </c>
      <c r="H6266" s="194">
        <v>238792</v>
      </c>
      <c r="I6266" s="164" t="s">
        <v>16</v>
      </c>
      <c r="L6266" s="164">
        <v>2024</v>
      </c>
      <c r="M6266" s="164" t="s">
        <v>525</v>
      </c>
      <c r="N6266" s="164" t="s">
        <v>569</v>
      </c>
    </row>
    <row r="6267" spans="1:14" s="164" customFormat="1" ht="15" x14ac:dyDescent="0.15">
      <c r="A6267" s="164" t="s">
        <v>521</v>
      </c>
      <c r="B6267" s="164" t="s">
        <v>687</v>
      </c>
      <c r="C6267" s="164" t="s">
        <v>523</v>
      </c>
      <c r="D6267" s="164" t="s">
        <v>530</v>
      </c>
      <c r="E6267" s="164" t="s">
        <v>518</v>
      </c>
      <c r="F6267" s="193">
        <v>45832</v>
      </c>
      <c r="G6267" s="164" t="s">
        <v>39</v>
      </c>
      <c r="H6267" s="194"/>
      <c r="I6267" s="164" t="s">
        <v>16</v>
      </c>
      <c r="J6267" s="164">
        <v>448</v>
      </c>
      <c r="L6267" s="164">
        <v>2025</v>
      </c>
      <c r="M6267" s="164" t="s">
        <v>525</v>
      </c>
      <c r="N6267" s="164" t="s">
        <v>526</v>
      </c>
    </row>
    <row r="6268" spans="1:14" s="164" customFormat="1" ht="15" x14ac:dyDescent="0.15">
      <c r="A6268" s="164" t="s">
        <v>521</v>
      </c>
      <c r="B6268" s="164" t="s">
        <v>647</v>
      </c>
      <c r="C6268" s="164" t="s">
        <v>523</v>
      </c>
      <c r="D6268" s="164" t="s">
        <v>525</v>
      </c>
      <c r="E6268" s="164" t="s">
        <v>519</v>
      </c>
      <c r="F6268" s="193">
        <v>45832</v>
      </c>
      <c r="G6268" s="164" t="s">
        <v>659</v>
      </c>
      <c r="H6268" s="194">
        <v>224928</v>
      </c>
      <c r="I6268" s="164" t="s">
        <v>16</v>
      </c>
      <c r="L6268" s="164">
        <v>2024</v>
      </c>
      <c r="M6268" s="164" t="s">
        <v>525</v>
      </c>
      <c r="N6268" s="164" t="s">
        <v>569</v>
      </c>
    </row>
    <row r="6269" spans="1:14" s="164" customFormat="1" ht="15" x14ac:dyDescent="0.15">
      <c r="A6269" s="164" t="s">
        <v>521</v>
      </c>
      <c r="B6269" s="164" t="s">
        <v>687</v>
      </c>
      <c r="C6269" s="164" t="s">
        <v>523</v>
      </c>
      <c r="D6269" s="164" t="s">
        <v>530</v>
      </c>
      <c r="E6269" s="164" t="s">
        <v>517</v>
      </c>
      <c r="F6269" s="193">
        <v>45832</v>
      </c>
      <c r="G6269" s="164" t="s">
        <v>39</v>
      </c>
      <c r="H6269" s="194">
        <v>1232000</v>
      </c>
      <c r="I6269" s="164" t="s">
        <v>16</v>
      </c>
      <c r="J6269" s="164">
        <v>3080</v>
      </c>
      <c r="L6269" s="164">
        <v>2025</v>
      </c>
      <c r="M6269" s="164" t="s">
        <v>525</v>
      </c>
      <c r="N6269" s="164" t="s">
        <v>526</v>
      </c>
    </row>
    <row r="6270" spans="1:14" s="164" customFormat="1" ht="15" x14ac:dyDescent="0.15">
      <c r="A6270" s="164" t="s">
        <v>521</v>
      </c>
      <c r="B6270" s="164" t="s">
        <v>647</v>
      </c>
      <c r="C6270" s="164" t="s">
        <v>523</v>
      </c>
      <c r="D6270" s="164" t="s">
        <v>525</v>
      </c>
      <c r="E6270" s="164" t="s">
        <v>531</v>
      </c>
      <c r="F6270" s="193">
        <v>45832</v>
      </c>
      <c r="G6270" s="164" t="s">
        <v>659</v>
      </c>
      <c r="H6270" s="194">
        <v>298760</v>
      </c>
      <c r="I6270" s="164" t="s">
        <v>16</v>
      </c>
      <c r="L6270" s="164">
        <v>2024</v>
      </c>
      <c r="M6270" s="164" t="s">
        <v>525</v>
      </c>
      <c r="N6270" s="164" t="s">
        <v>569</v>
      </c>
    </row>
    <row r="6271" spans="1:14" s="164" customFormat="1" ht="15" x14ac:dyDescent="0.15">
      <c r="A6271" s="164" t="s">
        <v>521</v>
      </c>
      <c r="B6271" s="164" t="s">
        <v>609</v>
      </c>
      <c r="C6271" s="164" t="s">
        <v>523</v>
      </c>
      <c r="D6271" s="164" t="s">
        <v>530</v>
      </c>
      <c r="E6271" s="164" t="s">
        <v>518</v>
      </c>
      <c r="F6271" s="193">
        <v>45832</v>
      </c>
      <c r="G6271" s="164" t="s">
        <v>25</v>
      </c>
      <c r="H6271" s="194">
        <v>134400</v>
      </c>
      <c r="I6271" s="164" t="s">
        <v>16</v>
      </c>
      <c r="J6271" s="164">
        <v>336</v>
      </c>
      <c r="L6271" s="164">
        <v>2025</v>
      </c>
      <c r="M6271" s="164" t="s">
        <v>525</v>
      </c>
      <c r="N6271" s="164" t="s">
        <v>526</v>
      </c>
    </row>
    <row r="6272" spans="1:14" s="164" customFormat="1" ht="15" x14ac:dyDescent="0.15">
      <c r="A6272" s="164" t="s">
        <v>521</v>
      </c>
      <c r="B6272" s="164" t="s">
        <v>647</v>
      </c>
      <c r="C6272" s="164" t="s">
        <v>523</v>
      </c>
      <c r="D6272" s="164" t="s">
        <v>525</v>
      </c>
      <c r="E6272" s="164" t="s">
        <v>525</v>
      </c>
      <c r="F6272" s="193">
        <v>45832</v>
      </c>
      <c r="G6272" s="164" t="s">
        <v>755</v>
      </c>
      <c r="H6272" s="194">
        <v>41378</v>
      </c>
      <c r="I6272" s="164" t="s">
        <v>16</v>
      </c>
      <c r="L6272" s="164">
        <v>2024</v>
      </c>
      <c r="M6272" s="164" t="s">
        <v>525</v>
      </c>
      <c r="N6272" s="164" t="s">
        <v>569</v>
      </c>
    </row>
    <row r="6273" spans="1:14" s="164" customFormat="1" ht="15" x14ac:dyDescent="0.15">
      <c r="A6273" s="164" t="s">
        <v>521</v>
      </c>
      <c r="B6273" s="164" t="s">
        <v>609</v>
      </c>
      <c r="C6273" s="164" t="s">
        <v>523</v>
      </c>
      <c r="D6273" s="164" t="s">
        <v>530</v>
      </c>
      <c r="E6273" s="164" t="s">
        <v>517</v>
      </c>
      <c r="F6273" s="193">
        <v>45832</v>
      </c>
      <c r="G6273" s="164" t="s">
        <v>25</v>
      </c>
      <c r="H6273" s="194">
        <v>1904000</v>
      </c>
      <c r="I6273" s="164" t="s">
        <v>16</v>
      </c>
      <c r="J6273" s="164">
        <v>4760</v>
      </c>
      <c r="L6273" s="164">
        <v>2025</v>
      </c>
      <c r="M6273" s="164" t="s">
        <v>525</v>
      </c>
      <c r="N6273" s="164" t="s">
        <v>526</v>
      </c>
    </row>
    <row r="6274" spans="1:14" s="164" customFormat="1" ht="15" x14ac:dyDescent="0.15">
      <c r="A6274" s="164" t="s">
        <v>521</v>
      </c>
      <c r="B6274" s="164" t="s">
        <v>647</v>
      </c>
      <c r="C6274" s="164" t="s">
        <v>523</v>
      </c>
      <c r="D6274" s="164" t="s">
        <v>525</v>
      </c>
      <c r="E6274" s="164" t="s">
        <v>525</v>
      </c>
      <c r="F6274" s="193">
        <v>45832</v>
      </c>
      <c r="G6274" s="164" t="s">
        <v>650</v>
      </c>
      <c r="H6274" s="194">
        <v>865997</v>
      </c>
      <c r="I6274" s="164" t="s">
        <v>16</v>
      </c>
      <c r="L6274" s="164">
        <v>2024</v>
      </c>
      <c r="M6274" s="164" t="s">
        <v>525</v>
      </c>
      <c r="N6274" s="164" t="s">
        <v>569</v>
      </c>
    </row>
    <row r="6275" spans="1:14" s="164" customFormat="1" ht="15" x14ac:dyDescent="0.15">
      <c r="A6275" s="164" t="s">
        <v>521</v>
      </c>
      <c r="B6275" s="164" t="s">
        <v>615</v>
      </c>
      <c r="C6275" s="164" t="s">
        <v>523</v>
      </c>
      <c r="D6275" s="164" t="s">
        <v>530</v>
      </c>
      <c r="E6275" s="164" t="s">
        <v>518</v>
      </c>
      <c r="F6275" s="193">
        <v>45832</v>
      </c>
      <c r="G6275" s="164" t="s">
        <v>26</v>
      </c>
      <c r="H6275" s="194">
        <v>1478400</v>
      </c>
      <c r="I6275" s="164" t="s">
        <v>16</v>
      </c>
      <c r="J6275" s="164">
        <v>3696</v>
      </c>
      <c r="L6275" s="164">
        <v>2025</v>
      </c>
      <c r="M6275" s="164" t="s">
        <v>525</v>
      </c>
      <c r="N6275" s="164" t="s">
        <v>526</v>
      </c>
    </row>
    <row r="6276" spans="1:14" s="164" customFormat="1" ht="15" x14ac:dyDescent="0.15">
      <c r="A6276" s="164" t="s">
        <v>521</v>
      </c>
      <c r="B6276" s="164" t="s">
        <v>647</v>
      </c>
      <c r="C6276" s="164" t="s">
        <v>523</v>
      </c>
      <c r="D6276" s="164" t="s">
        <v>525</v>
      </c>
      <c r="E6276" s="164" t="s">
        <v>519</v>
      </c>
      <c r="F6276" s="193">
        <v>45832</v>
      </c>
      <c r="G6276" s="164" t="s">
        <v>650</v>
      </c>
      <c r="H6276" s="194">
        <v>235902</v>
      </c>
      <c r="I6276" s="164" t="s">
        <v>16</v>
      </c>
      <c r="L6276" s="164">
        <v>2024</v>
      </c>
      <c r="M6276" s="164" t="s">
        <v>525</v>
      </c>
      <c r="N6276" s="164" t="s">
        <v>569</v>
      </c>
    </row>
    <row r="6277" spans="1:14" s="164" customFormat="1" ht="15" x14ac:dyDescent="0.15">
      <c r="A6277" s="164" t="s">
        <v>521</v>
      </c>
      <c r="B6277" s="164" t="s">
        <v>615</v>
      </c>
      <c r="C6277" s="164" t="s">
        <v>523</v>
      </c>
      <c r="D6277" s="164" t="s">
        <v>524</v>
      </c>
      <c r="E6277" s="164" t="s">
        <v>519</v>
      </c>
      <c r="F6277" s="193">
        <v>45832</v>
      </c>
      <c r="G6277" s="164" t="s">
        <v>26</v>
      </c>
      <c r="H6277" s="194">
        <v>122825</v>
      </c>
      <c r="I6277" s="164" t="s">
        <v>16</v>
      </c>
      <c r="J6277" s="164">
        <v>1445</v>
      </c>
      <c r="L6277" s="164">
        <v>2025</v>
      </c>
      <c r="M6277" s="164" t="s">
        <v>525</v>
      </c>
      <c r="N6277" s="164" t="s">
        <v>526</v>
      </c>
    </row>
    <row r="6278" spans="1:14" s="164" customFormat="1" ht="15" x14ac:dyDescent="0.15">
      <c r="A6278" s="164" t="s">
        <v>521</v>
      </c>
      <c r="B6278" s="164" t="s">
        <v>647</v>
      </c>
      <c r="C6278" s="164" t="s">
        <v>535</v>
      </c>
      <c r="D6278" s="164" t="s">
        <v>525</v>
      </c>
      <c r="E6278" s="164" t="s">
        <v>531</v>
      </c>
      <c r="F6278" s="193">
        <v>45832</v>
      </c>
      <c r="G6278" s="164" t="s">
        <v>650</v>
      </c>
      <c r="H6278" s="194">
        <v>48642</v>
      </c>
      <c r="I6278" s="164" t="s">
        <v>16</v>
      </c>
      <c r="L6278" s="164">
        <v>2024</v>
      </c>
      <c r="M6278" s="164" t="s">
        <v>525</v>
      </c>
      <c r="N6278" s="164" t="s">
        <v>569</v>
      </c>
    </row>
    <row r="6279" spans="1:14" s="164" customFormat="1" ht="15" x14ac:dyDescent="0.15">
      <c r="A6279" s="164" t="s">
        <v>521</v>
      </c>
      <c r="B6279" s="164" t="s">
        <v>688</v>
      </c>
      <c r="C6279" s="164" t="s">
        <v>523</v>
      </c>
      <c r="D6279" s="164" t="s">
        <v>530</v>
      </c>
      <c r="E6279" s="164" t="s">
        <v>518</v>
      </c>
      <c r="F6279" s="193">
        <v>45832</v>
      </c>
      <c r="G6279" s="164" t="s">
        <v>689</v>
      </c>
      <c r="H6279" s="194">
        <v>600000</v>
      </c>
      <c r="I6279" s="164" t="s">
        <v>16</v>
      </c>
      <c r="L6279" s="164">
        <v>2025</v>
      </c>
      <c r="M6279" s="164" t="s">
        <v>525</v>
      </c>
      <c r="N6279" s="164" t="s">
        <v>526</v>
      </c>
    </row>
    <row r="6280" spans="1:14" s="164" customFormat="1" ht="15" x14ac:dyDescent="0.15">
      <c r="A6280" s="164" t="s">
        <v>521</v>
      </c>
      <c r="B6280" s="164" t="s">
        <v>647</v>
      </c>
      <c r="C6280" s="164" t="s">
        <v>523</v>
      </c>
      <c r="D6280" s="164" t="s">
        <v>525</v>
      </c>
      <c r="E6280" s="164" t="s">
        <v>531</v>
      </c>
      <c r="F6280" s="193">
        <v>45832</v>
      </c>
      <c r="G6280" s="164" t="s">
        <v>650</v>
      </c>
      <c r="H6280" s="194">
        <v>4326533</v>
      </c>
      <c r="I6280" s="164" t="s">
        <v>16</v>
      </c>
      <c r="L6280" s="164">
        <v>2024</v>
      </c>
      <c r="M6280" s="164" t="s">
        <v>525</v>
      </c>
      <c r="N6280" s="164" t="s">
        <v>569</v>
      </c>
    </row>
    <row r="6281" spans="1:14" s="164" customFormat="1" ht="15" x14ac:dyDescent="0.15">
      <c r="A6281" s="164" t="s">
        <v>521</v>
      </c>
      <c r="B6281" s="164" t="s">
        <v>688</v>
      </c>
      <c r="C6281" s="164" t="s">
        <v>523</v>
      </c>
      <c r="D6281" s="164" t="s">
        <v>530</v>
      </c>
      <c r="E6281" s="164" t="s">
        <v>517</v>
      </c>
      <c r="F6281" s="193">
        <v>45832</v>
      </c>
      <c r="G6281" s="164" t="s">
        <v>689</v>
      </c>
      <c r="H6281" s="194">
        <v>6600000</v>
      </c>
      <c r="I6281" s="164" t="s">
        <v>16</v>
      </c>
      <c r="L6281" s="164">
        <v>2025</v>
      </c>
      <c r="M6281" s="164" t="s">
        <v>525</v>
      </c>
      <c r="N6281" s="164" t="s">
        <v>526</v>
      </c>
    </row>
    <row r="6282" spans="1:14" s="164" customFormat="1" ht="15" x14ac:dyDescent="0.15">
      <c r="A6282" s="164" t="s">
        <v>521</v>
      </c>
      <c r="B6282" s="164" t="s">
        <v>522</v>
      </c>
      <c r="C6282" s="164" t="s">
        <v>523</v>
      </c>
      <c r="D6282" s="164" t="s">
        <v>524</v>
      </c>
      <c r="E6282" s="164" t="s">
        <v>519</v>
      </c>
      <c r="F6282" s="193">
        <v>45832</v>
      </c>
      <c r="G6282" s="164" t="s">
        <v>18</v>
      </c>
      <c r="H6282" s="194">
        <v>394910</v>
      </c>
      <c r="I6282" s="164" t="s">
        <v>16</v>
      </c>
      <c r="J6282" s="164">
        <v>4646</v>
      </c>
      <c r="L6282" s="164">
        <v>2025</v>
      </c>
      <c r="M6282" s="164" t="s">
        <v>525</v>
      </c>
      <c r="N6282" s="164" t="s">
        <v>526</v>
      </c>
    </row>
    <row r="6283" spans="1:14" s="164" customFormat="1" ht="15" x14ac:dyDescent="0.15">
      <c r="A6283" s="164" t="s">
        <v>521</v>
      </c>
      <c r="B6283" s="164" t="s">
        <v>522</v>
      </c>
      <c r="C6283" s="164" t="s">
        <v>523</v>
      </c>
      <c r="D6283" s="164" t="s">
        <v>530</v>
      </c>
      <c r="E6283" s="164" t="s">
        <v>517</v>
      </c>
      <c r="F6283" s="193">
        <v>45832</v>
      </c>
      <c r="G6283" s="164" t="s">
        <v>18</v>
      </c>
      <c r="H6283" s="194">
        <v>896400</v>
      </c>
      <c r="I6283" s="164" t="s">
        <v>16</v>
      </c>
      <c r="J6283" s="164">
        <v>2241</v>
      </c>
      <c r="L6283" s="164">
        <v>2025</v>
      </c>
      <c r="M6283" s="164" t="s">
        <v>525</v>
      </c>
      <c r="N6283" s="164" t="s">
        <v>526</v>
      </c>
    </row>
    <row r="6284" spans="1:14" s="164" customFormat="1" ht="15" x14ac:dyDescent="0.15">
      <c r="A6284" s="164" t="s">
        <v>521</v>
      </c>
      <c r="B6284" s="164" t="s">
        <v>522</v>
      </c>
      <c r="C6284" s="164" t="s">
        <v>523</v>
      </c>
      <c r="D6284" s="164" t="s">
        <v>524</v>
      </c>
      <c r="E6284" s="164" t="s">
        <v>519</v>
      </c>
      <c r="F6284" s="193">
        <v>45832</v>
      </c>
      <c r="G6284" s="164" t="s">
        <v>19</v>
      </c>
      <c r="H6284" s="194">
        <v>1360000</v>
      </c>
      <c r="I6284" s="164" t="s">
        <v>16</v>
      </c>
      <c r="J6284" s="164">
        <v>16000</v>
      </c>
      <c r="L6284" s="164">
        <v>2025</v>
      </c>
      <c r="M6284" s="164" t="s">
        <v>525</v>
      </c>
      <c r="N6284" s="164" t="s">
        <v>526</v>
      </c>
    </row>
    <row r="6285" spans="1:14" s="164" customFormat="1" ht="15" x14ac:dyDescent="0.15">
      <c r="A6285" s="164" t="s">
        <v>521</v>
      </c>
      <c r="B6285" s="164" t="s">
        <v>522</v>
      </c>
      <c r="C6285" s="164" t="s">
        <v>523</v>
      </c>
      <c r="D6285" s="164" t="s">
        <v>530</v>
      </c>
      <c r="E6285" s="164" t="s">
        <v>517</v>
      </c>
      <c r="F6285" s="193">
        <v>45832</v>
      </c>
      <c r="G6285" s="164" t="s">
        <v>19</v>
      </c>
      <c r="H6285" s="194">
        <v>4400000</v>
      </c>
      <c r="I6285" s="164" t="s">
        <v>16</v>
      </c>
      <c r="L6285" s="164">
        <v>2025</v>
      </c>
      <c r="M6285" s="164" t="s">
        <v>525</v>
      </c>
      <c r="N6285" s="164" t="s">
        <v>526</v>
      </c>
    </row>
    <row r="6286" spans="1:14" s="164" customFormat="1" ht="15" x14ac:dyDescent="0.15">
      <c r="A6286" s="164" t="s">
        <v>521</v>
      </c>
      <c r="B6286" s="164" t="s">
        <v>572</v>
      </c>
      <c r="C6286" s="164" t="s">
        <v>523</v>
      </c>
      <c r="D6286" s="164" t="s">
        <v>524</v>
      </c>
      <c r="E6286" s="164" t="s">
        <v>519</v>
      </c>
      <c r="F6286" s="193">
        <v>45832</v>
      </c>
      <c r="G6286" s="164" t="s">
        <v>574</v>
      </c>
      <c r="H6286" s="194">
        <v>1275000</v>
      </c>
      <c r="I6286" s="164" t="s">
        <v>16</v>
      </c>
      <c r="J6286" s="164">
        <v>15000</v>
      </c>
      <c r="L6286" s="164">
        <v>2025</v>
      </c>
      <c r="M6286" s="164" t="s">
        <v>525</v>
      </c>
      <c r="N6286" s="164" t="s">
        <v>526</v>
      </c>
    </row>
    <row r="6287" spans="1:14" s="164" customFormat="1" ht="15" x14ac:dyDescent="0.15">
      <c r="A6287" s="164" t="s">
        <v>521</v>
      </c>
      <c r="B6287" s="164" t="s">
        <v>572</v>
      </c>
      <c r="C6287" s="164" t="s">
        <v>523</v>
      </c>
      <c r="D6287" s="164" t="s">
        <v>530</v>
      </c>
      <c r="E6287" s="164" t="s">
        <v>517</v>
      </c>
      <c r="F6287" s="193">
        <v>45832</v>
      </c>
      <c r="G6287" s="164" t="s">
        <v>574</v>
      </c>
      <c r="H6287" s="194">
        <v>2200000</v>
      </c>
      <c r="I6287" s="164" t="s">
        <v>16</v>
      </c>
      <c r="L6287" s="164">
        <v>2025</v>
      </c>
      <c r="M6287" s="164" t="s">
        <v>525</v>
      </c>
      <c r="N6287" s="164" t="s">
        <v>526</v>
      </c>
    </row>
    <row r="6288" spans="1:14" s="164" customFormat="1" ht="15" x14ac:dyDescent="0.15">
      <c r="A6288" s="164" t="s">
        <v>521</v>
      </c>
      <c r="B6288" s="164" t="s">
        <v>609</v>
      </c>
      <c r="C6288" s="164" t="s">
        <v>523</v>
      </c>
      <c r="D6288" s="164" t="s">
        <v>530</v>
      </c>
      <c r="E6288" s="164" t="s">
        <v>518</v>
      </c>
      <c r="F6288" s="193">
        <v>45831</v>
      </c>
      <c r="G6288" s="164" t="s">
        <v>25</v>
      </c>
      <c r="H6288" s="194">
        <v>67200</v>
      </c>
      <c r="I6288" s="164" t="s">
        <v>16</v>
      </c>
      <c r="J6288" s="164">
        <v>168</v>
      </c>
      <c r="L6288" s="164">
        <v>2025</v>
      </c>
      <c r="M6288" s="164" t="s">
        <v>525</v>
      </c>
      <c r="N6288" s="164" t="s">
        <v>526</v>
      </c>
    </row>
    <row r="6289" spans="1:15" s="164" customFormat="1" ht="15" x14ac:dyDescent="0.15">
      <c r="A6289" s="164" t="s">
        <v>521</v>
      </c>
      <c r="B6289" s="164" t="s">
        <v>522</v>
      </c>
      <c r="C6289" s="164" t="s">
        <v>523</v>
      </c>
      <c r="D6289" s="164" t="s">
        <v>524</v>
      </c>
      <c r="E6289" s="164" t="s">
        <v>519</v>
      </c>
      <c r="F6289" s="193">
        <v>45831</v>
      </c>
      <c r="G6289" s="164" t="s">
        <v>19</v>
      </c>
      <c r="H6289" s="194">
        <v>850000</v>
      </c>
      <c r="I6289" s="164" t="s">
        <v>16</v>
      </c>
      <c r="J6289" s="164">
        <v>10000</v>
      </c>
      <c r="L6289" s="164">
        <v>2025</v>
      </c>
      <c r="M6289" s="164" t="s">
        <v>525</v>
      </c>
      <c r="N6289" s="164" t="s">
        <v>526</v>
      </c>
      <c r="O6289" s="164" t="s">
        <v>756</v>
      </c>
    </row>
    <row r="6290" spans="1:15" s="164" customFormat="1" ht="15" x14ac:dyDescent="0.15">
      <c r="A6290" s="164" t="s">
        <v>521</v>
      </c>
      <c r="B6290" s="164" t="s">
        <v>647</v>
      </c>
      <c r="C6290" s="164" t="s">
        <v>523</v>
      </c>
      <c r="D6290" s="164" t="s">
        <v>525</v>
      </c>
      <c r="E6290" s="164" t="s">
        <v>525</v>
      </c>
      <c r="F6290" s="193">
        <v>45831</v>
      </c>
      <c r="G6290" s="164" t="s">
        <v>650</v>
      </c>
      <c r="H6290" s="194">
        <v>1168798</v>
      </c>
      <c r="I6290" s="164" t="s">
        <v>16</v>
      </c>
      <c r="L6290" s="164">
        <v>2024</v>
      </c>
      <c r="M6290" s="164" t="s">
        <v>525</v>
      </c>
      <c r="N6290" s="164" t="s">
        <v>569</v>
      </c>
    </row>
    <row r="6291" spans="1:15" s="164" customFormat="1" ht="15" x14ac:dyDescent="0.15">
      <c r="A6291" s="164" t="s">
        <v>521</v>
      </c>
      <c r="B6291" s="164" t="s">
        <v>522</v>
      </c>
      <c r="C6291" s="164" t="s">
        <v>523</v>
      </c>
      <c r="D6291" s="164" t="s">
        <v>530</v>
      </c>
      <c r="E6291" s="164" t="s">
        <v>517</v>
      </c>
      <c r="F6291" s="193">
        <v>45831</v>
      </c>
      <c r="G6291" s="164" t="s">
        <v>18</v>
      </c>
      <c r="H6291" s="194">
        <v>89600</v>
      </c>
      <c r="I6291" s="164" t="s">
        <v>16</v>
      </c>
      <c r="J6291" s="164">
        <v>224</v>
      </c>
      <c r="L6291" s="164">
        <v>2025</v>
      </c>
      <c r="M6291" s="164" t="s">
        <v>525</v>
      </c>
      <c r="N6291" s="164" t="s">
        <v>526</v>
      </c>
      <c r="O6291" s="164" t="s">
        <v>756</v>
      </c>
    </row>
    <row r="6292" spans="1:15" s="164" customFormat="1" ht="15" x14ac:dyDescent="0.15">
      <c r="A6292" s="164" t="s">
        <v>521</v>
      </c>
      <c r="B6292" s="164" t="s">
        <v>615</v>
      </c>
      <c r="C6292" s="164" t="s">
        <v>523</v>
      </c>
      <c r="D6292" s="164" t="s">
        <v>530</v>
      </c>
      <c r="E6292" s="164" t="s">
        <v>519</v>
      </c>
      <c r="F6292" s="193">
        <v>45831</v>
      </c>
      <c r="G6292" s="164" t="s">
        <v>26</v>
      </c>
      <c r="H6292" s="194">
        <v>510000</v>
      </c>
      <c r="I6292" s="164" t="s">
        <v>16</v>
      </c>
      <c r="J6292" s="164">
        <v>1275</v>
      </c>
      <c r="L6292" s="164">
        <v>2025</v>
      </c>
      <c r="M6292" s="164" t="s">
        <v>525</v>
      </c>
      <c r="N6292" s="164" t="s">
        <v>526</v>
      </c>
    </row>
    <row r="6293" spans="1:15" s="164" customFormat="1" ht="15" x14ac:dyDescent="0.15">
      <c r="A6293" s="164" t="s">
        <v>521</v>
      </c>
      <c r="B6293" s="164" t="s">
        <v>522</v>
      </c>
      <c r="C6293" s="164" t="s">
        <v>523</v>
      </c>
      <c r="D6293" s="164" t="s">
        <v>530</v>
      </c>
      <c r="E6293" s="164" t="s">
        <v>517</v>
      </c>
      <c r="F6293" s="193">
        <v>45831</v>
      </c>
      <c r="G6293" s="164" t="s">
        <v>19</v>
      </c>
      <c r="H6293" s="194">
        <v>2600000</v>
      </c>
      <c r="I6293" s="164" t="s">
        <v>16</v>
      </c>
      <c r="L6293" s="164">
        <v>2025</v>
      </c>
      <c r="M6293" s="164" t="s">
        <v>525</v>
      </c>
      <c r="N6293" s="164" t="s">
        <v>526</v>
      </c>
      <c r="O6293" s="164" t="s">
        <v>756</v>
      </c>
    </row>
    <row r="6294" spans="1:15" s="164" customFormat="1" ht="15" x14ac:dyDescent="0.15">
      <c r="A6294" s="164" t="s">
        <v>521</v>
      </c>
      <c r="B6294" s="164" t="s">
        <v>647</v>
      </c>
      <c r="C6294" s="164" t="s">
        <v>523</v>
      </c>
      <c r="D6294" s="164" t="s">
        <v>525</v>
      </c>
      <c r="E6294" s="164" t="s">
        <v>519</v>
      </c>
      <c r="F6294" s="193">
        <v>45831</v>
      </c>
      <c r="G6294" s="164" t="s">
        <v>650</v>
      </c>
      <c r="H6294" s="194">
        <v>244737</v>
      </c>
      <c r="I6294" s="164" t="s">
        <v>16</v>
      </c>
      <c r="L6294" s="164">
        <v>2024</v>
      </c>
      <c r="M6294" s="164" t="s">
        <v>525</v>
      </c>
      <c r="N6294" s="164" t="s">
        <v>569</v>
      </c>
    </row>
    <row r="6295" spans="1:15" s="164" customFormat="1" ht="15" x14ac:dyDescent="0.15">
      <c r="A6295" s="164" t="s">
        <v>521</v>
      </c>
      <c r="B6295" s="164" t="s">
        <v>522</v>
      </c>
      <c r="C6295" s="164" t="s">
        <v>523</v>
      </c>
      <c r="D6295" s="164" t="s">
        <v>524</v>
      </c>
      <c r="E6295" s="164" t="s">
        <v>519</v>
      </c>
      <c r="F6295" s="193">
        <v>45831</v>
      </c>
      <c r="G6295" s="164" t="s">
        <v>19</v>
      </c>
      <c r="H6295" s="194">
        <v>1020000</v>
      </c>
      <c r="I6295" s="164" t="s">
        <v>16</v>
      </c>
      <c r="J6295" s="164">
        <v>12000</v>
      </c>
      <c r="L6295" s="164">
        <v>2025</v>
      </c>
      <c r="M6295" s="164" t="s">
        <v>525</v>
      </c>
      <c r="N6295" s="164" t="s">
        <v>526</v>
      </c>
    </row>
    <row r="6296" spans="1:15" s="164" customFormat="1" ht="15" x14ac:dyDescent="0.15">
      <c r="A6296" s="164" t="s">
        <v>521</v>
      </c>
      <c r="B6296" s="164" t="s">
        <v>615</v>
      </c>
      <c r="C6296" s="164" t="s">
        <v>523</v>
      </c>
      <c r="D6296" s="164" t="s">
        <v>530</v>
      </c>
      <c r="E6296" s="164" t="s">
        <v>517</v>
      </c>
      <c r="F6296" s="193">
        <v>45831</v>
      </c>
      <c r="G6296" s="164" t="s">
        <v>26</v>
      </c>
      <c r="H6296" s="194">
        <v>14403200</v>
      </c>
      <c r="I6296" s="164" t="s">
        <v>16</v>
      </c>
      <c r="J6296" s="164">
        <v>36008</v>
      </c>
      <c r="L6296" s="164">
        <v>2025</v>
      </c>
      <c r="M6296" s="164" t="s">
        <v>525</v>
      </c>
      <c r="N6296" s="164" t="s">
        <v>526</v>
      </c>
    </row>
    <row r="6297" spans="1:15" s="164" customFormat="1" ht="15" x14ac:dyDescent="0.15">
      <c r="A6297" s="164" t="s">
        <v>521</v>
      </c>
      <c r="B6297" s="164" t="s">
        <v>522</v>
      </c>
      <c r="C6297" s="164" t="s">
        <v>523</v>
      </c>
      <c r="D6297" s="164" t="s">
        <v>530</v>
      </c>
      <c r="E6297" s="164" t="s">
        <v>517</v>
      </c>
      <c r="F6297" s="193">
        <v>45831</v>
      </c>
      <c r="G6297" s="164" t="s">
        <v>19</v>
      </c>
      <c r="H6297" s="194">
        <v>2000000</v>
      </c>
      <c r="I6297" s="164" t="s">
        <v>16</v>
      </c>
      <c r="L6297" s="164">
        <v>2025</v>
      </c>
      <c r="M6297" s="164" t="s">
        <v>525</v>
      </c>
      <c r="N6297" s="164" t="s">
        <v>526</v>
      </c>
    </row>
    <row r="6298" spans="1:15" s="164" customFormat="1" ht="15" x14ac:dyDescent="0.15">
      <c r="A6298" s="164" t="s">
        <v>521</v>
      </c>
      <c r="B6298" s="164" t="s">
        <v>647</v>
      </c>
      <c r="C6298" s="164" t="s">
        <v>535</v>
      </c>
      <c r="D6298" s="164" t="s">
        <v>525</v>
      </c>
      <c r="E6298" s="164" t="s">
        <v>531</v>
      </c>
      <c r="F6298" s="193">
        <v>45831</v>
      </c>
      <c r="G6298" s="164" t="s">
        <v>650</v>
      </c>
      <c r="H6298" s="194">
        <v>72600</v>
      </c>
      <c r="I6298" s="164" t="s">
        <v>16</v>
      </c>
      <c r="L6298" s="164">
        <v>2024</v>
      </c>
      <c r="M6298" s="164" t="s">
        <v>525</v>
      </c>
      <c r="N6298" s="164" t="s">
        <v>569</v>
      </c>
    </row>
    <row r="6299" spans="1:15" s="164" customFormat="1" ht="15" x14ac:dyDescent="0.15">
      <c r="A6299" s="164" t="s">
        <v>521</v>
      </c>
      <c r="B6299" s="164" t="s">
        <v>522</v>
      </c>
      <c r="C6299" s="164" t="s">
        <v>523</v>
      </c>
      <c r="D6299" s="164" t="s">
        <v>524</v>
      </c>
      <c r="E6299" s="164" t="s">
        <v>519</v>
      </c>
      <c r="F6299" s="193">
        <v>45831</v>
      </c>
      <c r="G6299" s="164" t="s">
        <v>18</v>
      </c>
      <c r="H6299" s="194">
        <v>559725</v>
      </c>
      <c r="I6299" s="164" t="s">
        <v>16</v>
      </c>
      <c r="J6299" s="164">
        <v>6585</v>
      </c>
      <c r="L6299" s="164">
        <v>2025</v>
      </c>
      <c r="M6299" s="164" t="s">
        <v>525</v>
      </c>
      <c r="N6299" s="164" t="s">
        <v>526</v>
      </c>
    </row>
    <row r="6300" spans="1:15" s="164" customFormat="1" ht="15" x14ac:dyDescent="0.15">
      <c r="A6300" s="164" t="s">
        <v>521</v>
      </c>
      <c r="B6300" s="164" t="s">
        <v>687</v>
      </c>
      <c r="C6300" s="164" t="s">
        <v>523</v>
      </c>
      <c r="D6300" s="164" t="s">
        <v>530</v>
      </c>
      <c r="E6300" s="164" t="s">
        <v>517</v>
      </c>
      <c r="F6300" s="193">
        <v>45831</v>
      </c>
      <c r="G6300" s="164" t="s">
        <v>39</v>
      </c>
      <c r="H6300" s="194">
        <v>1232000</v>
      </c>
      <c r="I6300" s="164" t="s">
        <v>16</v>
      </c>
      <c r="J6300" s="164">
        <v>3080</v>
      </c>
      <c r="L6300" s="164">
        <v>2025</v>
      </c>
      <c r="M6300" s="164" t="s">
        <v>525</v>
      </c>
      <c r="N6300" s="164" t="s">
        <v>526</v>
      </c>
    </row>
    <row r="6301" spans="1:15" s="164" customFormat="1" ht="15" x14ac:dyDescent="0.15">
      <c r="A6301" s="164" t="s">
        <v>521</v>
      </c>
      <c r="B6301" s="164" t="s">
        <v>522</v>
      </c>
      <c r="C6301" s="164" t="s">
        <v>523</v>
      </c>
      <c r="D6301" s="164" t="s">
        <v>530</v>
      </c>
      <c r="E6301" s="164" t="s">
        <v>517</v>
      </c>
      <c r="F6301" s="193">
        <v>45831</v>
      </c>
      <c r="G6301" s="164" t="s">
        <v>18</v>
      </c>
      <c r="H6301" s="194">
        <v>932000</v>
      </c>
      <c r="I6301" s="164" t="s">
        <v>16</v>
      </c>
      <c r="J6301" s="164">
        <v>2330</v>
      </c>
      <c r="L6301" s="164">
        <v>2025</v>
      </c>
      <c r="M6301" s="164" t="s">
        <v>525</v>
      </c>
      <c r="N6301" s="164" t="s">
        <v>526</v>
      </c>
    </row>
    <row r="6302" spans="1:15" s="164" customFormat="1" ht="15" x14ac:dyDescent="0.15">
      <c r="A6302" s="164" t="s">
        <v>521</v>
      </c>
      <c r="B6302" s="164" t="s">
        <v>647</v>
      </c>
      <c r="C6302" s="164" t="s">
        <v>523</v>
      </c>
      <c r="D6302" s="164" t="s">
        <v>525</v>
      </c>
      <c r="E6302" s="164" t="s">
        <v>531</v>
      </c>
      <c r="F6302" s="193">
        <v>45831</v>
      </c>
      <c r="G6302" s="164" t="s">
        <v>650</v>
      </c>
      <c r="H6302" s="194">
        <v>5177834</v>
      </c>
      <c r="I6302" s="164" t="s">
        <v>16</v>
      </c>
      <c r="L6302" s="164">
        <v>2024</v>
      </c>
      <c r="M6302" s="164" t="s">
        <v>525</v>
      </c>
      <c r="N6302" s="164" t="s">
        <v>569</v>
      </c>
    </row>
    <row r="6303" spans="1:15" s="164" customFormat="1" ht="15" x14ac:dyDescent="0.15">
      <c r="A6303" s="164" t="s">
        <v>521</v>
      </c>
      <c r="B6303" s="164" t="s">
        <v>522</v>
      </c>
      <c r="C6303" s="164" t="s">
        <v>523</v>
      </c>
      <c r="D6303" s="164" t="s">
        <v>524</v>
      </c>
      <c r="E6303" s="164" t="s">
        <v>517</v>
      </c>
      <c r="F6303" s="193">
        <v>45831</v>
      </c>
      <c r="G6303" s="164" t="s">
        <v>18</v>
      </c>
      <c r="H6303" s="194">
        <v>13600</v>
      </c>
      <c r="I6303" s="164" t="s">
        <v>16</v>
      </c>
      <c r="J6303" s="164">
        <v>160</v>
      </c>
      <c r="L6303" s="164">
        <v>2025</v>
      </c>
      <c r="M6303" s="164" t="s">
        <v>525</v>
      </c>
      <c r="N6303" s="164" t="s">
        <v>526</v>
      </c>
    </row>
    <row r="6304" spans="1:15" s="164" customFormat="1" ht="15" x14ac:dyDescent="0.15">
      <c r="A6304" s="164" t="s">
        <v>521</v>
      </c>
      <c r="B6304" s="164" t="s">
        <v>609</v>
      </c>
      <c r="C6304" s="164" t="s">
        <v>523</v>
      </c>
      <c r="D6304" s="164" t="s">
        <v>530</v>
      </c>
      <c r="E6304" s="164" t="s">
        <v>517</v>
      </c>
      <c r="F6304" s="193">
        <v>45831</v>
      </c>
      <c r="G6304" s="164" t="s">
        <v>25</v>
      </c>
      <c r="H6304" s="194">
        <v>2262400</v>
      </c>
      <c r="I6304" s="164" t="s">
        <v>16</v>
      </c>
      <c r="J6304" s="164">
        <v>5656</v>
      </c>
      <c r="L6304" s="164">
        <v>2025</v>
      </c>
      <c r="M6304" s="164" t="s">
        <v>525</v>
      </c>
      <c r="N6304" s="164" t="s">
        <v>526</v>
      </c>
    </row>
    <row r="6305" spans="1:14" s="164" customFormat="1" ht="15" x14ac:dyDescent="0.15">
      <c r="A6305" s="164" t="s">
        <v>521</v>
      </c>
      <c r="B6305" s="164" t="s">
        <v>688</v>
      </c>
      <c r="C6305" s="164" t="s">
        <v>523</v>
      </c>
      <c r="D6305" s="164" t="s">
        <v>530</v>
      </c>
      <c r="E6305" s="164" t="s">
        <v>518</v>
      </c>
      <c r="F6305" s="193">
        <v>45831</v>
      </c>
      <c r="G6305" s="164" t="s">
        <v>689</v>
      </c>
      <c r="H6305" s="194">
        <v>880000</v>
      </c>
      <c r="I6305" s="164" t="s">
        <v>16</v>
      </c>
      <c r="L6305" s="164">
        <v>2025</v>
      </c>
      <c r="M6305" s="164" t="s">
        <v>525</v>
      </c>
      <c r="N6305" s="164" t="s">
        <v>526</v>
      </c>
    </row>
    <row r="6306" spans="1:14" s="164" customFormat="1" ht="15" x14ac:dyDescent="0.15">
      <c r="A6306" s="164" t="s">
        <v>521</v>
      </c>
      <c r="B6306" s="164" t="s">
        <v>647</v>
      </c>
      <c r="C6306" s="164" t="s">
        <v>523</v>
      </c>
      <c r="D6306" s="164" t="s">
        <v>525</v>
      </c>
      <c r="E6306" s="164" t="s">
        <v>525</v>
      </c>
      <c r="F6306" s="193">
        <v>45831</v>
      </c>
      <c r="G6306" s="164" t="s">
        <v>648</v>
      </c>
      <c r="H6306" s="194">
        <v>208947</v>
      </c>
      <c r="I6306" s="164" t="s">
        <v>16</v>
      </c>
      <c r="L6306" s="164">
        <v>2024</v>
      </c>
      <c r="M6306" s="164" t="s">
        <v>525</v>
      </c>
      <c r="N6306" s="164" t="s">
        <v>569</v>
      </c>
    </row>
    <row r="6307" spans="1:14" s="164" customFormat="1" ht="15" x14ac:dyDescent="0.15">
      <c r="A6307" s="164" t="s">
        <v>521</v>
      </c>
      <c r="B6307" s="164" t="s">
        <v>688</v>
      </c>
      <c r="C6307" s="164" t="s">
        <v>523</v>
      </c>
      <c r="D6307" s="164" t="s">
        <v>530</v>
      </c>
      <c r="E6307" s="164" t="s">
        <v>517</v>
      </c>
      <c r="F6307" s="193">
        <v>45831</v>
      </c>
      <c r="G6307" s="164" t="s">
        <v>689</v>
      </c>
      <c r="H6307" s="194">
        <v>4560000</v>
      </c>
      <c r="I6307" s="164" t="s">
        <v>16</v>
      </c>
      <c r="L6307" s="164">
        <v>2025</v>
      </c>
      <c r="M6307" s="164" t="s">
        <v>525</v>
      </c>
      <c r="N6307" s="164" t="s">
        <v>526</v>
      </c>
    </row>
    <row r="6308" spans="1:14" s="164" customFormat="1" ht="15" x14ac:dyDescent="0.15">
      <c r="A6308" s="164" t="s">
        <v>521</v>
      </c>
      <c r="B6308" s="164" t="s">
        <v>670</v>
      </c>
      <c r="C6308" s="164" t="s">
        <v>523</v>
      </c>
      <c r="D6308" s="164" t="s">
        <v>530</v>
      </c>
      <c r="E6308" s="164" t="s">
        <v>517</v>
      </c>
      <c r="F6308" s="193">
        <v>45831</v>
      </c>
      <c r="G6308" s="164" t="s">
        <v>36</v>
      </c>
      <c r="H6308" s="194"/>
      <c r="I6308" s="164" t="s">
        <v>16</v>
      </c>
      <c r="J6308" s="164">
        <v>84</v>
      </c>
      <c r="L6308" s="164">
        <v>2025</v>
      </c>
      <c r="M6308" s="164" t="s">
        <v>525</v>
      </c>
      <c r="N6308" s="164" t="s">
        <v>526</v>
      </c>
    </row>
    <row r="6309" spans="1:14" s="164" customFormat="1" ht="15" x14ac:dyDescent="0.15">
      <c r="A6309" s="164" t="s">
        <v>521</v>
      </c>
      <c r="B6309" s="164" t="s">
        <v>572</v>
      </c>
      <c r="C6309" s="164" t="s">
        <v>523</v>
      </c>
      <c r="D6309" s="164" t="s">
        <v>524</v>
      </c>
      <c r="E6309" s="164" t="s">
        <v>519</v>
      </c>
      <c r="F6309" s="193">
        <v>45831</v>
      </c>
      <c r="G6309" s="164" t="s">
        <v>574</v>
      </c>
      <c r="H6309" s="194">
        <v>1147500</v>
      </c>
      <c r="I6309" s="164" t="s">
        <v>16</v>
      </c>
      <c r="J6309" s="164">
        <v>13500</v>
      </c>
      <c r="L6309" s="164">
        <v>2025</v>
      </c>
      <c r="M6309" s="164" t="s">
        <v>525</v>
      </c>
      <c r="N6309" s="164" t="s">
        <v>526</v>
      </c>
    </row>
    <row r="6310" spans="1:14" s="164" customFormat="1" ht="15" x14ac:dyDescent="0.15">
      <c r="A6310" s="164" t="s">
        <v>521</v>
      </c>
      <c r="B6310" s="164" t="s">
        <v>647</v>
      </c>
      <c r="C6310" s="164" t="s">
        <v>523</v>
      </c>
      <c r="D6310" s="164" t="s">
        <v>525</v>
      </c>
      <c r="E6310" s="164" t="s">
        <v>531</v>
      </c>
      <c r="F6310" s="193">
        <v>45831</v>
      </c>
      <c r="G6310" s="164" t="s">
        <v>648</v>
      </c>
      <c r="H6310" s="194">
        <v>109520</v>
      </c>
      <c r="I6310" s="164" t="s">
        <v>16</v>
      </c>
      <c r="L6310" s="164">
        <v>2024</v>
      </c>
      <c r="M6310" s="164" t="s">
        <v>525</v>
      </c>
      <c r="N6310" s="164" t="s">
        <v>569</v>
      </c>
    </row>
    <row r="6311" spans="1:14" s="164" customFormat="1" ht="15" x14ac:dyDescent="0.15">
      <c r="A6311" s="164" t="s">
        <v>521</v>
      </c>
      <c r="B6311" s="164" t="s">
        <v>687</v>
      </c>
      <c r="C6311" s="164" t="s">
        <v>523</v>
      </c>
      <c r="D6311" s="164" t="s">
        <v>530</v>
      </c>
      <c r="E6311" s="164" t="s">
        <v>518</v>
      </c>
      <c r="F6311" s="193">
        <v>45831</v>
      </c>
      <c r="G6311" s="164" t="s">
        <v>39</v>
      </c>
      <c r="H6311" s="194"/>
      <c r="I6311" s="164" t="s">
        <v>16</v>
      </c>
      <c r="J6311" s="164">
        <v>672</v>
      </c>
      <c r="L6311" s="164">
        <v>2025</v>
      </c>
      <c r="M6311" s="164" t="s">
        <v>525</v>
      </c>
      <c r="N6311" s="164" t="s">
        <v>526</v>
      </c>
    </row>
    <row r="6312" spans="1:14" s="164" customFormat="1" ht="15" x14ac:dyDescent="0.15">
      <c r="A6312" s="164" t="s">
        <v>521</v>
      </c>
      <c r="B6312" s="164" t="s">
        <v>647</v>
      </c>
      <c r="C6312" s="164" t="s">
        <v>523</v>
      </c>
      <c r="D6312" s="164" t="s">
        <v>525</v>
      </c>
      <c r="E6312" s="164" t="s">
        <v>519</v>
      </c>
      <c r="F6312" s="193">
        <v>45831</v>
      </c>
      <c r="G6312" s="164" t="s">
        <v>660</v>
      </c>
      <c r="H6312" s="194">
        <v>442200</v>
      </c>
      <c r="I6312" s="164" t="s">
        <v>16</v>
      </c>
      <c r="L6312" s="164">
        <v>2024</v>
      </c>
      <c r="M6312" s="164" t="s">
        <v>525</v>
      </c>
      <c r="N6312" s="164" t="s">
        <v>569</v>
      </c>
    </row>
    <row r="6313" spans="1:14" s="164" customFormat="1" ht="15" x14ac:dyDescent="0.15">
      <c r="A6313" s="164" t="s">
        <v>521</v>
      </c>
      <c r="B6313" s="164" t="s">
        <v>615</v>
      </c>
      <c r="C6313" s="164" t="s">
        <v>523</v>
      </c>
      <c r="D6313" s="164" t="s">
        <v>530</v>
      </c>
      <c r="E6313" s="164" t="s">
        <v>518</v>
      </c>
      <c r="F6313" s="193">
        <v>45831</v>
      </c>
      <c r="G6313" s="164" t="s">
        <v>26</v>
      </c>
      <c r="H6313" s="194">
        <v>1164800</v>
      </c>
      <c r="I6313" s="164" t="s">
        <v>16</v>
      </c>
      <c r="J6313" s="164">
        <v>2912</v>
      </c>
      <c r="L6313" s="164">
        <v>2025</v>
      </c>
      <c r="M6313" s="164" t="s">
        <v>525</v>
      </c>
      <c r="N6313" s="164" t="s">
        <v>526</v>
      </c>
    </row>
    <row r="6314" spans="1:14" s="164" customFormat="1" ht="15" x14ac:dyDescent="0.15">
      <c r="A6314" s="164" t="s">
        <v>521</v>
      </c>
      <c r="B6314" s="164" t="s">
        <v>647</v>
      </c>
      <c r="C6314" s="164" t="s">
        <v>523</v>
      </c>
      <c r="D6314" s="164" t="s">
        <v>525</v>
      </c>
      <c r="E6314" s="164" t="s">
        <v>531</v>
      </c>
      <c r="F6314" s="193">
        <v>45831</v>
      </c>
      <c r="G6314" s="164" t="s">
        <v>660</v>
      </c>
      <c r="H6314" s="194">
        <v>556380</v>
      </c>
      <c r="I6314" s="164" t="s">
        <v>16</v>
      </c>
      <c r="L6314" s="164">
        <v>2024</v>
      </c>
      <c r="M6314" s="164" t="s">
        <v>525</v>
      </c>
      <c r="N6314" s="164" t="s">
        <v>569</v>
      </c>
    </row>
    <row r="6315" spans="1:14" s="164" customFormat="1" ht="15" x14ac:dyDescent="0.15">
      <c r="A6315" s="164" t="s">
        <v>521</v>
      </c>
      <c r="B6315" s="164" t="s">
        <v>572</v>
      </c>
      <c r="C6315" s="164" t="s">
        <v>523</v>
      </c>
      <c r="D6315" s="164" t="s">
        <v>530</v>
      </c>
      <c r="E6315" s="164" t="s">
        <v>517</v>
      </c>
      <c r="F6315" s="193">
        <v>45831</v>
      </c>
      <c r="G6315" s="164" t="s">
        <v>574</v>
      </c>
      <c r="H6315" s="194">
        <v>1000000</v>
      </c>
      <c r="I6315" s="164" t="s">
        <v>16</v>
      </c>
      <c r="L6315" s="164">
        <v>2025</v>
      </c>
      <c r="M6315" s="164" t="s">
        <v>525</v>
      </c>
      <c r="N6315" s="164" t="s">
        <v>526</v>
      </c>
    </row>
    <row r="6316" spans="1:14" s="164" customFormat="1" ht="15" x14ac:dyDescent="0.15">
      <c r="A6316" s="164" t="s">
        <v>521</v>
      </c>
      <c r="B6316" s="164" t="s">
        <v>647</v>
      </c>
      <c r="C6316" s="164" t="s">
        <v>523</v>
      </c>
      <c r="D6316" s="164" t="s">
        <v>525</v>
      </c>
      <c r="E6316" s="164" t="s">
        <v>525</v>
      </c>
      <c r="F6316" s="193">
        <v>45831</v>
      </c>
      <c r="G6316" s="164" t="s">
        <v>659</v>
      </c>
      <c r="H6316" s="194">
        <v>272363</v>
      </c>
      <c r="I6316" s="164" t="s">
        <v>16</v>
      </c>
      <c r="L6316" s="164">
        <v>2024</v>
      </c>
      <c r="M6316" s="164" t="s">
        <v>525</v>
      </c>
      <c r="N6316" s="164" t="s">
        <v>569</v>
      </c>
    </row>
    <row r="6317" spans="1:14" s="164" customFormat="1" ht="15" x14ac:dyDescent="0.15">
      <c r="A6317" s="164" t="s">
        <v>521</v>
      </c>
      <c r="B6317" s="164" t="s">
        <v>572</v>
      </c>
      <c r="C6317" s="164" t="s">
        <v>523</v>
      </c>
      <c r="D6317" s="164" t="s">
        <v>530</v>
      </c>
      <c r="E6317" s="164" t="s">
        <v>517</v>
      </c>
      <c r="F6317" s="193">
        <v>45831</v>
      </c>
      <c r="G6317" s="164" t="s">
        <v>757</v>
      </c>
      <c r="H6317" s="194">
        <v>640000</v>
      </c>
      <c r="I6317" s="164" t="s">
        <v>16</v>
      </c>
      <c r="L6317" s="164">
        <v>2025</v>
      </c>
      <c r="M6317" s="164" t="s">
        <v>525</v>
      </c>
      <c r="N6317" s="164" t="s">
        <v>526</v>
      </c>
    </row>
    <row r="6318" spans="1:14" s="164" customFormat="1" ht="15" x14ac:dyDescent="0.15">
      <c r="A6318" s="164" t="s">
        <v>521</v>
      </c>
      <c r="B6318" s="164" t="s">
        <v>647</v>
      </c>
      <c r="C6318" s="164" t="s">
        <v>523</v>
      </c>
      <c r="D6318" s="164" t="s">
        <v>525</v>
      </c>
      <c r="E6318" s="164" t="s">
        <v>519</v>
      </c>
      <c r="F6318" s="193">
        <v>45831</v>
      </c>
      <c r="G6318" s="164" t="s">
        <v>659</v>
      </c>
      <c r="H6318" s="194">
        <v>256709</v>
      </c>
      <c r="I6318" s="164" t="s">
        <v>16</v>
      </c>
      <c r="L6318" s="164">
        <v>2024</v>
      </c>
      <c r="M6318" s="164" t="s">
        <v>525</v>
      </c>
      <c r="N6318" s="164" t="s">
        <v>569</v>
      </c>
    </row>
    <row r="6319" spans="1:14" s="164" customFormat="1" ht="15" x14ac:dyDescent="0.15">
      <c r="A6319" s="164" t="s">
        <v>521</v>
      </c>
      <c r="B6319" s="164" t="s">
        <v>647</v>
      </c>
      <c r="C6319" s="164" t="s">
        <v>523</v>
      </c>
      <c r="D6319" s="164" t="s">
        <v>525</v>
      </c>
      <c r="E6319" s="164" t="s">
        <v>531</v>
      </c>
      <c r="F6319" s="193">
        <v>45831</v>
      </c>
      <c r="G6319" s="164" t="s">
        <v>659</v>
      </c>
      <c r="H6319" s="194">
        <v>455070</v>
      </c>
      <c r="I6319" s="164" t="s">
        <v>16</v>
      </c>
      <c r="L6319" s="164">
        <v>2024</v>
      </c>
      <c r="M6319" s="164" t="s">
        <v>525</v>
      </c>
      <c r="N6319" s="164" t="s">
        <v>569</v>
      </c>
    </row>
    <row r="6320" spans="1:14" s="164" customFormat="1" ht="15" x14ac:dyDescent="0.15">
      <c r="A6320" s="164" t="s">
        <v>521</v>
      </c>
      <c r="B6320" s="164" t="s">
        <v>647</v>
      </c>
      <c r="C6320" s="164" t="s">
        <v>523</v>
      </c>
      <c r="D6320" s="164" t="s">
        <v>525</v>
      </c>
      <c r="E6320" s="164" t="s">
        <v>525</v>
      </c>
      <c r="F6320" s="193">
        <v>45831</v>
      </c>
      <c r="G6320" s="164" t="s">
        <v>755</v>
      </c>
      <c r="H6320" s="194">
        <v>121827</v>
      </c>
      <c r="I6320" s="164" t="s">
        <v>16</v>
      </c>
      <c r="L6320" s="164">
        <v>2024</v>
      </c>
      <c r="M6320" s="164" t="s">
        <v>525</v>
      </c>
      <c r="N6320" s="164" t="s">
        <v>569</v>
      </c>
    </row>
    <row r="6321" spans="1:14" s="164" customFormat="1" ht="15" x14ac:dyDescent="0.15">
      <c r="A6321" s="164" t="s">
        <v>521</v>
      </c>
      <c r="B6321" s="164" t="s">
        <v>603</v>
      </c>
      <c r="C6321" s="164" t="s">
        <v>523</v>
      </c>
      <c r="D6321" s="164" t="s">
        <v>525</v>
      </c>
      <c r="E6321" s="164" t="s">
        <v>525</v>
      </c>
      <c r="F6321" s="193">
        <v>45831</v>
      </c>
      <c r="G6321" s="164" t="s">
        <v>604</v>
      </c>
      <c r="H6321" s="194">
        <v>5287</v>
      </c>
      <c r="I6321" s="164" t="s">
        <v>22</v>
      </c>
      <c r="L6321" s="164">
        <v>2024</v>
      </c>
      <c r="M6321" s="164" t="s">
        <v>525</v>
      </c>
      <c r="N6321" s="164" t="s">
        <v>569</v>
      </c>
    </row>
    <row r="6322" spans="1:14" s="164" customFormat="1" ht="15" x14ac:dyDescent="0.15">
      <c r="A6322" s="164" t="s">
        <v>521</v>
      </c>
      <c r="B6322" s="164" t="s">
        <v>688</v>
      </c>
      <c r="C6322" s="164" t="s">
        <v>523</v>
      </c>
      <c r="D6322" s="164" t="s">
        <v>530</v>
      </c>
      <c r="E6322" s="164" t="s">
        <v>518</v>
      </c>
      <c r="F6322" s="193">
        <v>45830</v>
      </c>
      <c r="G6322" s="164" t="s">
        <v>689</v>
      </c>
      <c r="H6322" s="194">
        <v>400000</v>
      </c>
      <c r="I6322" s="164" t="s">
        <v>16</v>
      </c>
      <c r="L6322" s="164">
        <v>2025</v>
      </c>
      <c r="M6322" s="164" t="s">
        <v>525</v>
      </c>
      <c r="N6322" s="164" t="s">
        <v>526</v>
      </c>
    </row>
    <row r="6323" spans="1:14" s="164" customFormat="1" ht="15" x14ac:dyDescent="0.15">
      <c r="A6323" s="164" t="s">
        <v>521</v>
      </c>
      <c r="B6323" s="164" t="s">
        <v>688</v>
      </c>
      <c r="C6323" s="164" t="s">
        <v>523</v>
      </c>
      <c r="D6323" s="164" t="s">
        <v>530</v>
      </c>
      <c r="E6323" s="164" t="s">
        <v>517</v>
      </c>
      <c r="F6323" s="193">
        <v>45830</v>
      </c>
      <c r="G6323" s="164" t="s">
        <v>689</v>
      </c>
      <c r="H6323" s="194">
        <v>2540000</v>
      </c>
      <c r="I6323" s="164" t="s">
        <v>16</v>
      </c>
      <c r="L6323" s="164">
        <v>2025</v>
      </c>
      <c r="M6323" s="164" t="s">
        <v>525</v>
      </c>
      <c r="N6323" s="164" t="s">
        <v>526</v>
      </c>
    </row>
    <row r="6324" spans="1:14" s="164" customFormat="1" ht="15" x14ac:dyDescent="0.15">
      <c r="A6324" s="164" t="s">
        <v>521</v>
      </c>
      <c r="B6324" s="164" t="s">
        <v>615</v>
      </c>
      <c r="C6324" s="164" t="s">
        <v>523</v>
      </c>
      <c r="D6324" s="164" t="s">
        <v>530</v>
      </c>
      <c r="E6324" s="164" t="s">
        <v>517</v>
      </c>
      <c r="F6324" s="193">
        <v>45830</v>
      </c>
      <c r="G6324" s="164" t="s">
        <v>26</v>
      </c>
      <c r="H6324" s="194">
        <v>10953600</v>
      </c>
      <c r="I6324" s="164" t="s">
        <v>16</v>
      </c>
      <c r="J6324" s="164">
        <v>27384</v>
      </c>
      <c r="L6324" s="164">
        <v>2025</v>
      </c>
      <c r="M6324" s="164" t="s">
        <v>525</v>
      </c>
      <c r="N6324" s="164" t="s">
        <v>526</v>
      </c>
    </row>
    <row r="6325" spans="1:14" s="164" customFormat="1" ht="15" x14ac:dyDescent="0.15">
      <c r="A6325" s="164" t="s">
        <v>521</v>
      </c>
      <c r="B6325" s="164" t="s">
        <v>687</v>
      </c>
      <c r="C6325" s="164" t="s">
        <v>523</v>
      </c>
      <c r="D6325" s="164" t="s">
        <v>530</v>
      </c>
      <c r="E6325" s="164" t="s">
        <v>518</v>
      </c>
      <c r="F6325" s="193">
        <v>45830</v>
      </c>
      <c r="G6325" s="164" t="s">
        <v>39</v>
      </c>
      <c r="H6325" s="194"/>
      <c r="I6325" s="164" t="s">
        <v>16</v>
      </c>
      <c r="J6325" s="164">
        <v>336</v>
      </c>
      <c r="L6325" s="164">
        <v>2025</v>
      </c>
      <c r="M6325" s="164" t="s">
        <v>525</v>
      </c>
      <c r="N6325" s="164" t="s">
        <v>526</v>
      </c>
    </row>
    <row r="6326" spans="1:14" s="164" customFormat="1" ht="15" x14ac:dyDescent="0.15">
      <c r="A6326" s="164" t="s">
        <v>521</v>
      </c>
      <c r="B6326" s="164" t="s">
        <v>687</v>
      </c>
      <c r="C6326" s="164" t="s">
        <v>523</v>
      </c>
      <c r="D6326" s="164" t="s">
        <v>530</v>
      </c>
      <c r="E6326" s="164" t="s">
        <v>517</v>
      </c>
      <c r="F6326" s="193">
        <v>45830</v>
      </c>
      <c r="G6326" s="164" t="s">
        <v>39</v>
      </c>
      <c r="H6326" s="194">
        <v>716800</v>
      </c>
      <c r="I6326" s="164" t="s">
        <v>16</v>
      </c>
      <c r="J6326" s="164">
        <v>1792</v>
      </c>
      <c r="L6326" s="164">
        <v>2025</v>
      </c>
      <c r="M6326" s="164" t="s">
        <v>525</v>
      </c>
      <c r="N6326" s="164" t="s">
        <v>526</v>
      </c>
    </row>
    <row r="6327" spans="1:14" s="164" customFormat="1" ht="15" x14ac:dyDescent="0.15">
      <c r="A6327" s="164" t="s">
        <v>521</v>
      </c>
      <c r="B6327" s="164" t="s">
        <v>609</v>
      </c>
      <c r="C6327" s="164" t="s">
        <v>523</v>
      </c>
      <c r="D6327" s="164" t="s">
        <v>530</v>
      </c>
      <c r="E6327" s="164" t="s">
        <v>518</v>
      </c>
      <c r="F6327" s="193">
        <v>45830</v>
      </c>
      <c r="G6327" s="164" t="s">
        <v>25</v>
      </c>
      <c r="H6327" s="194">
        <v>89600</v>
      </c>
      <c r="I6327" s="164" t="s">
        <v>16</v>
      </c>
      <c r="J6327" s="164">
        <v>224</v>
      </c>
      <c r="L6327" s="164">
        <v>2025</v>
      </c>
      <c r="M6327" s="164" t="s">
        <v>525</v>
      </c>
      <c r="N6327" s="164" t="s">
        <v>526</v>
      </c>
    </row>
    <row r="6328" spans="1:14" s="164" customFormat="1" ht="15" x14ac:dyDescent="0.15">
      <c r="A6328" s="164" t="s">
        <v>521</v>
      </c>
      <c r="B6328" s="164" t="s">
        <v>609</v>
      </c>
      <c r="C6328" s="164" t="s">
        <v>523</v>
      </c>
      <c r="D6328" s="164" t="s">
        <v>530</v>
      </c>
      <c r="E6328" s="164" t="s">
        <v>517</v>
      </c>
      <c r="F6328" s="193">
        <v>45830</v>
      </c>
      <c r="G6328" s="164" t="s">
        <v>25</v>
      </c>
      <c r="H6328" s="194">
        <v>1971200</v>
      </c>
      <c r="I6328" s="164" t="s">
        <v>16</v>
      </c>
      <c r="J6328" s="164">
        <v>4928</v>
      </c>
      <c r="L6328" s="164">
        <v>2025</v>
      </c>
      <c r="M6328" s="164" t="s">
        <v>525</v>
      </c>
      <c r="N6328" s="164" t="s">
        <v>526</v>
      </c>
    </row>
    <row r="6329" spans="1:14" s="164" customFormat="1" ht="15" x14ac:dyDescent="0.15">
      <c r="A6329" s="164" t="s">
        <v>521</v>
      </c>
      <c r="B6329" s="164" t="s">
        <v>615</v>
      </c>
      <c r="C6329" s="164" t="s">
        <v>523</v>
      </c>
      <c r="D6329" s="164" t="s">
        <v>530</v>
      </c>
      <c r="E6329" s="164" t="s">
        <v>518</v>
      </c>
      <c r="F6329" s="193">
        <v>45830</v>
      </c>
      <c r="G6329" s="164" t="s">
        <v>26</v>
      </c>
      <c r="H6329" s="194">
        <v>985600</v>
      </c>
      <c r="I6329" s="164" t="s">
        <v>16</v>
      </c>
      <c r="J6329" s="164">
        <v>2464</v>
      </c>
      <c r="L6329" s="164">
        <v>2025</v>
      </c>
      <c r="M6329" s="164" t="s">
        <v>525</v>
      </c>
      <c r="N6329" s="164" t="s">
        <v>526</v>
      </c>
    </row>
    <row r="6330" spans="1:14" s="164" customFormat="1" ht="15" x14ac:dyDescent="0.15">
      <c r="A6330" s="164" t="s">
        <v>521</v>
      </c>
      <c r="B6330" s="164" t="s">
        <v>615</v>
      </c>
      <c r="C6330" s="164" t="s">
        <v>523</v>
      </c>
      <c r="D6330" s="164" t="s">
        <v>524</v>
      </c>
      <c r="E6330" s="164" t="s">
        <v>519</v>
      </c>
      <c r="F6330" s="193">
        <v>45830</v>
      </c>
      <c r="G6330" s="164" t="s">
        <v>26</v>
      </c>
      <c r="H6330" s="194">
        <v>72250</v>
      </c>
      <c r="I6330" s="164" t="s">
        <v>16</v>
      </c>
      <c r="J6330" s="164">
        <v>850</v>
      </c>
      <c r="L6330" s="164">
        <v>2025</v>
      </c>
      <c r="M6330" s="164" t="s">
        <v>525</v>
      </c>
      <c r="N6330" s="164" t="s">
        <v>526</v>
      </c>
    </row>
    <row r="6331" spans="1:14" s="164" customFormat="1" ht="15" x14ac:dyDescent="0.15">
      <c r="A6331" s="164" t="s">
        <v>521</v>
      </c>
      <c r="B6331" s="164" t="s">
        <v>572</v>
      </c>
      <c r="C6331" s="164" t="s">
        <v>523</v>
      </c>
      <c r="D6331" s="164" t="s">
        <v>524</v>
      </c>
      <c r="E6331" s="164" t="s">
        <v>519</v>
      </c>
      <c r="F6331" s="193">
        <v>45829</v>
      </c>
      <c r="G6331" s="164" t="s">
        <v>574</v>
      </c>
      <c r="H6331" s="194">
        <v>1530000</v>
      </c>
      <c r="I6331" s="164" t="s">
        <v>16</v>
      </c>
      <c r="J6331" s="164">
        <v>18000</v>
      </c>
      <c r="L6331" s="164">
        <v>2025</v>
      </c>
      <c r="M6331" s="164" t="s">
        <v>525</v>
      </c>
      <c r="N6331" s="164" t="s">
        <v>526</v>
      </c>
    </row>
    <row r="6332" spans="1:14" s="164" customFormat="1" ht="15" x14ac:dyDescent="0.15">
      <c r="A6332" s="164" t="s">
        <v>521</v>
      </c>
      <c r="B6332" s="164" t="s">
        <v>572</v>
      </c>
      <c r="C6332" s="164" t="s">
        <v>523</v>
      </c>
      <c r="D6332" s="164" t="s">
        <v>530</v>
      </c>
      <c r="E6332" s="164" t="s">
        <v>517</v>
      </c>
      <c r="F6332" s="193">
        <v>45829</v>
      </c>
      <c r="G6332" s="164" t="s">
        <v>574</v>
      </c>
      <c r="H6332" s="194">
        <v>1600000</v>
      </c>
      <c r="I6332" s="164" t="s">
        <v>16</v>
      </c>
      <c r="L6332" s="164">
        <v>2025</v>
      </c>
      <c r="M6332" s="164" t="s">
        <v>525</v>
      </c>
      <c r="N6332" s="164" t="s">
        <v>526</v>
      </c>
    </row>
    <row r="6333" spans="1:14" s="164" customFormat="1" ht="15" x14ac:dyDescent="0.15">
      <c r="A6333" s="164" t="s">
        <v>521</v>
      </c>
      <c r="B6333" s="164" t="s">
        <v>609</v>
      </c>
      <c r="C6333" s="164" t="s">
        <v>523</v>
      </c>
      <c r="D6333" s="164" t="s">
        <v>530</v>
      </c>
      <c r="E6333" s="164" t="s">
        <v>518</v>
      </c>
      <c r="F6333" s="193">
        <v>45829</v>
      </c>
      <c r="G6333" s="164" t="s">
        <v>25</v>
      </c>
      <c r="H6333" s="194">
        <v>67200</v>
      </c>
      <c r="I6333" s="164" t="s">
        <v>16</v>
      </c>
      <c r="J6333" s="164">
        <v>168</v>
      </c>
      <c r="L6333" s="164">
        <v>2025</v>
      </c>
      <c r="M6333" s="164" t="s">
        <v>525</v>
      </c>
      <c r="N6333" s="164" t="s">
        <v>526</v>
      </c>
    </row>
    <row r="6334" spans="1:14" s="164" customFormat="1" ht="15" x14ac:dyDescent="0.15">
      <c r="A6334" s="164" t="s">
        <v>521</v>
      </c>
      <c r="B6334" s="164" t="s">
        <v>609</v>
      </c>
      <c r="C6334" s="164" t="s">
        <v>523</v>
      </c>
      <c r="D6334" s="164" t="s">
        <v>530</v>
      </c>
      <c r="E6334" s="164" t="s">
        <v>517</v>
      </c>
      <c r="F6334" s="193">
        <v>45829</v>
      </c>
      <c r="G6334" s="164" t="s">
        <v>25</v>
      </c>
      <c r="H6334" s="194">
        <v>1523200</v>
      </c>
      <c r="I6334" s="164" t="s">
        <v>16</v>
      </c>
      <c r="J6334" s="164">
        <v>3808</v>
      </c>
      <c r="L6334" s="164">
        <v>2025</v>
      </c>
      <c r="M6334" s="164" t="s">
        <v>525</v>
      </c>
      <c r="N6334" s="164" t="s">
        <v>526</v>
      </c>
    </row>
    <row r="6335" spans="1:14" s="164" customFormat="1" ht="15" x14ac:dyDescent="0.15">
      <c r="A6335" s="164" t="s">
        <v>521</v>
      </c>
      <c r="B6335" s="164" t="s">
        <v>615</v>
      </c>
      <c r="C6335" s="164" t="s">
        <v>523</v>
      </c>
      <c r="D6335" s="164" t="s">
        <v>530</v>
      </c>
      <c r="E6335" s="164" t="s">
        <v>518</v>
      </c>
      <c r="F6335" s="193">
        <v>45829</v>
      </c>
      <c r="G6335" s="164" t="s">
        <v>26</v>
      </c>
      <c r="H6335" s="194">
        <v>1209600</v>
      </c>
      <c r="I6335" s="164" t="s">
        <v>16</v>
      </c>
      <c r="J6335" s="164">
        <v>3024</v>
      </c>
      <c r="L6335" s="164">
        <v>2025</v>
      </c>
      <c r="M6335" s="164" t="s">
        <v>525</v>
      </c>
      <c r="N6335" s="164" t="s">
        <v>526</v>
      </c>
    </row>
    <row r="6336" spans="1:14" s="164" customFormat="1" ht="15" x14ac:dyDescent="0.15">
      <c r="A6336" s="164" t="s">
        <v>521</v>
      </c>
      <c r="B6336" s="164" t="s">
        <v>615</v>
      </c>
      <c r="C6336" s="164" t="s">
        <v>523</v>
      </c>
      <c r="D6336" s="164" t="s">
        <v>524</v>
      </c>
      <c r="E6336" s="164" t="s">
        <v>519</v>
      </c>
      <c r="F6336" s="193">
        <v>45829</v>
      </c>
      <c r="G6336" s="164" t="s">
        <v>26</v>
      </c>
      <c r="H6336" s="194">
        <v>101150</v>
      </c>
      <c r="I6336" s="164" t="s">
        <v>16</v>
      </c>
      <c r="J6336" s="164">
        <v>1190</v>
      </c>
      <c r="L6336" s="164">
        <v>2025</v>
      </c>
      <c r="M6336" s="164" t="s">
        <v>525</v>
      </c>
      <c r="N6336" s="164" t="s">
        <v>526</v>
      </c>
    </row>
    <row r="6337" spans="1:15" s="164" customFormat="1" ht="15" x14ac:dyDescent="0.15">
      <c r="A6337" s="164" t="s">
        <v>521</v>
      </c>
      <c r="B6337" s="164" t="s">
        <v>615</v>
      </c>
      <c r="C6337" s="164" t="s">
        <v>523</v>
      </c>
      <c r="D6337" s="164" t="s">
        <v>530</v>
      </c>
      <c r="E6337" s="164" t="s">
        <v>517</v>
      </c>
      <c r="F6337" s="193">
        <v>45829</v>
      </c>
      <c r="G6337" s="164" t="s">
        <v>26</v>
      </c>
      <c r="H6337" s="194">
        <v>12992000</v>
      </c>
      <c r="I6337" s="164" t="s">
        <v>16</v>
      </c>
      <c r="J6337" s="164">
        <v>32480</v>
      </c>
      <c r="L6337" s="164">
        <v>2025</v>
      </c>
      <c r="M6337" s="164" t="s">
        <v>525</v>
      </c>
      <c r="N6337" s="164" t="s">
        <v>526</v>
      </c>
    </row>
    <row r="6338" spans="1:15" s="164" customFormat="1" ht="15" x14ac:dyDescent="0.15">
      <c r="A6338" s="164" t="s">
        <v>521</v>
      </c>
      <c r="B6338" s="164" t="s">
        <v>687</v>
      </c>
      <c r="C6338" s="164" t="s">
        <v>523</v>
      </c>
      <c r="D6338" s="164" t="s">
        <v>530</v>
      </c>
      <c r="E6338" s="164" t="s">
        <v>518</v>
      </c>
      <c r="F6338" s="193">
        <v>45829</v>
      </c>
      <c r="G6338" s="164" t="s">
        <v>39</v>
      </c>
      <c r="H6338" s="194"/>
      <c r="I6338" s="164" t="s">
        <v>16</v>
      </c>
      <c r="J6338" s="164">
        <v>448</v>
      </c>
      <c r="L6338" s="164">
        <v>2025</v>
      </c>
      <c r="M6338" s="164" t="s">
        <v>525</v>
      </c>
      <c r="N6338" s="164" t="s">
        <v>526</v>
      </c>
    </row>
    <row r="6339" spans="1:15" s="164" customFormat="1" ht="15" x14ac:dyDescent="0.15">
      <c r="A6339" s="164" t="s">
        <v>521</v>
      </c>
      <c r="B6339" s="164" t="s">
        <v>687</v>
      </c>
      <c r="C6339" s="164" t="s">
        <v>523</v>
      </c>
      <c r="D6339" s="164" t="s">
        <v>530</v>
      </c>
      <c r="E6339" s="164" t="s">
        <v>517</v>
      </c>
      <c r="F6339" s="193">
        <v>45829</v>
      </c>
      <c r="G6339" s="164" t="s">
        <v>39</v>
      </c>
      <c r="H6339" s="194">
        <v>1232000</v>
      </c>
      <c r="I6339" s="164" t="s">
        <v>16</v>
      </c>
      <c r="J6339" s="164">
        <v>3080</v>
      </c>
      <c r="L6339" s="164">
        <v>2025</v>
      </c>
      <c r="M6339" s="164" t="s">
        <v>525</v>
      </c>
      <c r="N6339" s="164" t="s">
        <v>526</v>
      </c>
    </row>
    <row r="6340" spans="1:15" s="164" customFormat="1" ht="15" x14ac:dyDescent="0.15">
      <c r="A6340" s="164" t="s">
        <v>521</v>
      </c>
      <c r="B6340" s="164" t="s">
        <v>522</v>
      </c>
      <c r="C6340" s="164" t="s">
        <v>523</v>
      </c>
      <c r="D6340" s="164" t="s">
        <v>524</v>
      </c>
      <c r="E6340" s="164" t="s">
        <v>519</v>
      </c>
      <c r="F6340" s="193">
        <v>45829</v>
      </c>
      <c r="G6340" s="164" t="s">
        <v>18</v>
      </c>
      <c r="H6340" s="194">
        <v>181815</v>
      </c>
      <c r="I6340" s="164" t="s">
        <v>16</v>
      </c>
      <c r="J6340" s="164">
        <v>2139</v>
      </c>
      <c r="L6340" s="164">
        <v>2025</v>
      </c>
      <c r="M6340" s="164" t="s">
        <v>525</v>
      </c>
      <c r="N6340" s="164" t="s">
        <v>526</v>
      </c>
    </row>
    <row r="6341" spans="1:15" s="164" customFormat="1" ht="15" x14ac:dyDescent="0.15">
      <c r="A6341" s="164" t="s">
        <v>521</v>
      </c>
      <c r="B6341" s="164" t="s">
        <v>522</v>
      </c>
      <c r="C6341" s="164" t="s">
        <v>523</v>
      </c>
      <c r="D6341" s="164" t="s">
        <v>530</v>
      </c>
      <c r="E6341" s="164" t="s">
        <v>517</v>
      </c>
      <c r="F6341" s="193">
        <v>45829</v>
      </c>
      <c r="G6341" s="164" t="s">
        <v>18</v>
      </c>
      <c r="H6341" s="194">
        <v>3271200</v>
      </c>
      <c r="I6341" s="164" t="s">
        <v>16</v>
      </c>
      <c r="J6341" s="164">
        <v>8178</v>
      </c>
      <c r="L6341" s="164">
        <v>2025</v>
      </c>
      <c r="M6341" s="164" t="s">
        <v>525</v>
      </c>
      <c r="N6341" s="164" t="s">
        <v>526</v>
      </c>
    </row>
    <row r="6342" spans="1:15" s="164" customFormat="1" ht="15" x14ac:dyDescent="0.15">
      <c r="A6342" s="164" t="s">
        <v>521</v>
      </c>
      <c r="B6342" s="164" t="s">
        <v>522</v>
      </c>
      <c r="C6342" s="164" t="s">
        <v>523</v>
      </c>
      <c r="D6342" s="164" t="s">
        <v>530</v>
      </c>
      <c r="E6342" s="164" t="s">
        <v>517</v>
      </c>
      <c r="F6342" s="193">
        <v>45829</v>
      </c>
      <c r="G6342" s="164" t="s">
        <v>19</v>
      </c>
      <c r="H6342" s="194">
        <v>2600000</v>
      </c>
      <c r="I6342" s="164" t="s">
        <v>16</v>
      </c>
      <c r="L6342" s="164">
        <v>2025</v>
      </c>
      <c r="M6342" s="164" t="s">
        <v>525</v>
      </c>
      <c r="N6342" s="164" t="s">
        <v>526</v>
      </c>
      <c r="O6342" s="164" t="s">
        <v>758</v>
      </c>
    </row>
    <row r="6343" spans="1:15" s="164" customFormat="1" ht="15" x14ac:dyDescent="0.15">
      <c r="A6343" s="164" t="s">
        <v>521</v>
      </c>
      <c r="B6343" s="164" t="s">
        <v>688</v>
      </c>
      <c r="C6343" s="164" t="s">
        <v>523</v>
      </c>
      <c r="D6343" s="164" t="s">
        <v>530</v>
      </c>
      <c r="E6343" s="164" t="s">
        <v>518</v>
      </c>
      <c r="F6343" s="193">
        <v>45829</v>
      </c>
      <c r="G6343" s="164" t="s">
        <v>689</v>
      </c>
      <c r="H6343" s="194">
        <v>440000</v>
      </c>
      <c r="I6343" s="164" t="s">
        <v>16</v>
      </c>
      <c r="L6343" s="164">
        <v>2025</v>
      </c>
      <c r="M6343" s="164" t="s">
        <v>525</v>
      </c>
      <c r="N6343" s="164" t="s">
        <v>526</v>
      </c>
    </row>
    <row r="6344" spans="1:15" s="164" customFormat="1" ht="15" x14ac:dyDescent="0.15">
      <c r="A6344" s="164" t="s">
        <v>521</v>
      </c>
      <c r="B6344" s="164" t="s">
        <v>688</v>
      </c>
      <c r="C6344" s="164" t="s">
        <v>523</v>
      </c>
      <c r="D6344" s="164" t="s">
        <v>530</v>
      </c>
      <c r="E6344" s="164" t="s">
        <v>517</v>
      </c>
      <c r="F6344" s="193">
        <v>45829</v>
      </c>
      <c r="G6344" s="164" t="s">
        <v>689</v>
      </c>
      <c r="H6344" s="194">
        <v>3880000</v>
      </c>
      <c r="I6344" s="164" t="s">
        <v>16</v>
      </c>
      <c r="L6344" s="164">
        <v>2025</v>
      </c>
      <c r="M6344" s="164" t="s">
        <v>525</v>
      </c>
      <c r="N6344" s="164" t="s">
        <v>526</v>
      </c>
    </row>
    <row r="6345" spans="1:15" s="164" customFormat="1" ht="15" x14ac:dyDescent="0.15">
      <c r="A6345" s="164" t="s">
        <v>521</v>
      </c>
      <c r="B6345" s="164" t="s">
        <v>522</v>
      </c>
      <c r="C6345" s="164" t="s">
        <v>535</v>
      </c>
      <c r="D6345" s="164" t="s">
        <v>524</v>
      </c>
      <c r="E6345" s="164" t="s">
        <v>519</v>
      </c>
      <c r="F6345" s="193">
        <v>45829</v>
      </c>
      <c r="G6345" s="164" t="s">
        <v>18</v>
      </c>
      <c r="H6345" s="194">
        <v>494700</v>
      </c>
      <c r="I6345" s="164" t="s">
        <v>16</v>
      </c>
      <c r="J6345" s="164">
        <v>5820</v>
      </c>
      <c r="L6345" s="164">
        <v>2025</v>
      </c>
      <c r="M6345" s="164" t="s">
        <v>525</v>
      </c>
      <c r="N6345" s="164" t="s">
        <v>526</v>
      </c>
      <c r="O6345" s="164" t="s">
        <v>759</v>
      </c>
    </row>
    <row r="6346" spans="1:15" s="164" customFormat="1" ht="15" x14ac:dyDescent="0.15">
      <c r="A6346" s="164" t="s">
        <v>521</v>
      </c>
      <c r="B6346" s="164" t="s">
        <v>522</v>
      </c>
      <c r="C6346" s="164" t="s">
        <v>523</v>
      </c>
      <c r="D6346" s="164" t="s">
        <v>524</v>
      </c>
      <c r="E6346" s="164" t="s">
        <v>519</v>
      </c>
      <c r="F6346" s="193">
        <v>45829</v>
      </c>
      <c r="G6346" s="164" t="s">
        <v>18</v>
      </c>
      <c r="H6346" s="194">
        <v>977500</v>
      </c>
      <c r="I6346" s="164" t="s">
        <v>16</v>
      </c>
      <c r="J6346" s="164">
        <v>11500</v>
      </c>
      <c r="L6346" s="164">
        <v>2025</v>
      </c>
      <c r="M6346" s="164" t="s">
        <v>525</v>
      </c>
      <c r="N6346" s="164" t="s">
        <v>526</v>
      </c>
      <c r="O6346" s="164" t="s">
        <v>759</v>
      </c>
    </row>
    <row r="6347" spans="1:15" s="164" customFormat="1" ht="15" x14ac:dyDescent="0.15">
      <c r="A6347" s="164" t="s">
        <v>521</v>
      </c>
      <c r="B6347" s="164" t="s">
        <v>522</v>
      </c>
      <c r="C6347" s="164" t="s">
        <v>523</v>
      </c>
      <c r="D6347" s="164" t="s">
        <v>530</v>
      </c>
      <c r="E6347" s="164" t="s">
        <v>517</v>
      </c>
      <c r="F6347" s="193">
        <v>45828</v>
      </c>
      <c r="G6347" s="164" t="s">
        <v>19</v>
      </c>
      <c r="H6347" s="194">
        <v>2600000</v>
      </c>
      <c r="I6347" s="164" t="s">
        <v>16</v>
      </c>
      <c r="L6347" s="164">
        <v>2025</v>
      </c>
      <c r="M6347" s="164" t="s">
        <v>525</v>
      </c>
      <c r="N6347" s="164" t="s">
        <v>526</v>
      </c>
      <c r="O6347" s="164" t="s">
        <v>760</v>
      </c>
    </row>
    <row r="6348" spans="1:15" s="164" customFormat="1" ht="15" x14ac:dyDescent="0.15">
      <c r="A6348" s="164" t="s">
        <v>521</v>
      </c>
      <c r="B6348" s="164" t="s">
        <v>522</v>
      </c>
      <c r="C6348" s="164" t="s">
        <v>523</v>
      </c>
      <c r="D6348" s="164" t="s">
        <v>524</v>
      </c>
      <c r="E6348" s="164" t="s">
        <v>519</v>
      </c>
      <c r="F6348" s="193">
        <v>45828</v>
      </c>
      <c r="G6348" s="164" t="s">
        <v>18</v>
      </c>
      <c r="H6348" s="194">
        <v>306340</v>
      </c>
      <c r="I6348" s="164" t="s">
        <v>16</v>
      </c>
      <c r="J6348" s="164">
        <v>3604</v>
      </c>
      <c r="L6348" s="164">
        <v>2025</v>
      </c>
      <c r="M6348" s="164" t="s">
        <v>525</v>
      </c>
      <c r="N6348" s="164" t="s">
        <v>526</v>
      </c>
    </row>
    <row r="6349" spans="1:15" s="164" customFormat="1" ht="15" x14ac:dyDescent="0.15">
      <c r="A6349" s="164" t="s">
        <v>521</v>
      </c>
      <c r="B6349" s="164" t="s">
        <v>522</v>
      </c>
      <c r="C6349" s="164" t="s">
        <v>523</v>
      </c>
      <c r="D6349" s="164" t="s">
        <v>530</v>
      </c>
      <c r="E6349" s="164" t="s">
        <v>517</v>
      </c>
      <c r="F6349" s="193">
        <v>45828</v>
      </c>
      <c r="G6349" s="164" t="s">
        <v>18</v>
      </c>
      <c r="H6349" s="194">
        <v>828000</v>
      </c>
      <c r="I6349" s="164" t="s">
        <v>16</v>
      </c>
      <c r="J6349" s="164">
        <v>2070</v>
      </c>
      <c r="L6349" s="164">
        <v>2025</v>
      </c>
      <c r="M6349" s="164" t="s">
        <v>525</v>
      </c>
      <c r="N6349" s="164" t="s">
        <v>526</v>
      </c>
    </row>
    <row r="6350" spans="1:15" s="164" customFormat="1" ht="15" x14ac:dyDescent="0.15">
      <c r="A6350" s="164" t="s">
        <v>521</v>
      </c>
      <c r="B6350" s="164" t="s">
        <v>522</v>
      </c>
      <c r="C6350" s="164" t="s">
        <v>535</v>
      </c>
      <c r="D6350" s="164" t="s">
        <v>524</v>
      </c>
      <c r="E6350" s="164" t="s">
        <v>519</v>
      </c>
      <c r="F6350" s="193">
        <v>45828</v>
      </c>
      <c r="G6350" s="164" t="s">
        <v>18</v>
      </c>
      <c r="H6350" s="194">
        <v>459000</v>
      </c>
      <c r="I6350" s="164" t="s">
        <v>16</v>
      </c>
      <c r="J6350" s="164">
        <v>5400</v>
      </c>
      <c r="L6350" s="164">
        <v>2025</v>
      </c>
      <c r="M6350" s="164" t="s">
        <v>525</v>
      </c>
      <c r="N6350" s="164" t="s">
        <v>526</v>
      </c>
      <c r="O6350" s="164" t="s">
        <v>761</v>
      </c>
    </row>
    <row r="6351" spans="1:15" s="164" customFormat="1" ht="15" x14ac:dyDescent="0.15">
      <c r="A6351" s="164" t="s">
        <v>521</v>
      </c>
      <c r="B6351" s="164" t="s">
        <v>522</v>
      </c>
      <c r="C6351" s="164" t="s">
        <v>523</v>
      </c>
      <c r="D6351" s="164" t="s">
        <v>524</v>
      </c>
      <c r="E6351" s="164" t="s">
        <v>519</v>
      </c>
      <c r="F6351" s="193">
        <v>45828</v>
      </c>
      <c r="G6351" s="164" t="s">
        <v>18</v>
      </c>
      <c r="H6351" s="194">
        <v>1020000</v>
      </c>
      <c r="I6351" s="164" t="s">
        <v>16</v>
      </c>
      <c r="J6351" s="164">
        <v>12000</v>
      </c>
      <c r="L6351" s="164">
        <v>2025</v>
      </c>
      <c r="M6351" s="164" t="s">
        <v>525</v>
      </c>
      <c r="N6351" s="164" t="s">
        <v>526</v>
      </c>
      <c r="O6351" s="164" t="s">
        <v>761</v>
      </c>
    </row>
    <row r="6352" spans="1:15" s="164" customFormat="1" ht="15" x14ac:dyDescent="0.15">
      <c r="A6352" s="164" t="s">
        <v>521</v>
      </c>
      <c r="B6352" s="164" t="s">
        <v>572</v>
      </c>
      <c r="C6352" s="164" t="s">
        <v>523</v>
      </c>
      <c r="D6352" s="164" t="s">
        <v>524</v>
      </c>
      <c r="E6352" s="164" t="s">
        <v>519</v>
      </c>
      <c r="F6352" s="193">
        <v>45828</v>
      </c>
      <c r="G6352" s="164" t="s">
        <v>574</v>
      </c>
      <c r="H6352" s="194">
        <v>1700000</v>
      </c>
      <c r="I6352" s="164" t="s">
        <v>16</v>
      </c>
      <c r="J6352" s="164">
        <v>20000</v>
      </c>
      <c r="L6352" s="164">
        <v>2025</v>
      </c>
      <c r="M6352" s="164" t="s">
        <v>525</v>
      </c>
      <c r="N6352" s="164" t="s">
        <v>526</v>
      </c>
    </row>
    <row r="6353" spans="1:14" s="164" customFormat="1" ht="15" x14ac:dyDescent="0.15">
      <c r="A6353" s="164" t="s">
        <v>521</v>
      </c>
      <c r="B6353" s="164" t="s">
        <v>572</v>
      </c>
      <c r="C6353" s="164" t="s">
        <v>523</v>
      </c>
      <c r="D6353" s="164" t="s">
        <v>530</v>
      </c>
      <c r="E6353" s="164" t="s">
        <v>517</v>
      </c>
      <c r="F6353" s="193">
        <v>45828</v>
      </c>
      <c r="G6353" s="164" t="s">
        <v>574</v>
      </c>
      <c r="H6353" s="194">
        <v>1600000</v>
      </c>
      <c r="I6353" s="164" t="s">
        <v>16</v>
      </c>
      <c r="L6353" s="164">
        <v>2025</v>
      </c>
      <c r="M6353" s="164" t="s">
        <v>525</v>
      </c>
      <c r="N6353" s="164" t="s">
        <v>526</v>
      </c>
    </row>
    <row r="6354" spans="1:14" s="164" customFormat="1" ht="15" x14ac:dyDescent="0.15">
      <c r="A6354" s="164" t="s">
        <v>521</v>
      </c>
      <c r="B6354" s="164" t="s">
        <v>687</v>
      </c>
      <c r="C6354" s="164" t="s">
        <v>523</v>
      </c>
      <c r="D6354" s="164" t="s">
        <v>530</v>
      </c>
      <c r="E6354" s="164" t="s">
        <v>518</v>
      </c>
      <c r="F6354" s="193">
        <v>45828</v>
      </c>
      <c r="G6354" s="164" t="s">
        <v>39</v>
      </c>
      <c r="H6354" s="194"/>
      <c r="I6354" s="164" t="s">
        <v>16</v>
      </c>
      <c r="J6354" s="164">
        <v>448</v>
      </c>
      <c r="L6354" s="164">
        <v>2025</v>
      </c>
      <c r="M6354" s="164" t="s">
        <v>525</v>
      </c>
      <c r="N6354" s="164" t="s">
        <v>526</v>
      </c>
    </row>
    <row r="6355" spans="1:14" s="164" customFormat="1" ht="15" x14ac:dyDescent="0.15">
      <c r="A6355" s="164" t="s">
        <v>521</v>
      </c>
      <c r="B6355" s="164" t="s">
        <v>687</v>
      </c>
      <c r="C6355" s="164" t="s">
        <v>523</v>
      </c>
      <c r="D6355" s="164" t="s">
        <v>530</v>
      </c>
      <c r="E6355" s="164" t="s">
        <v>517</v>
      </c>
      <c r="F6355" s="193">
        <v>45828</v>
      </c>
      <c r="G6355" s="164" t="s">
        <v>39</v>
      </c>
      <c r="H6355" s="194">
        <v>1590400</v>
      </c>
      <c r="I6355" s="164" t="s">
        <v>16</v>
      </c>
      <c r="J6355" s="164">
        <v>3976</v>
      </c>
      <c r="L6355" s="164">
        <v>2025</v>
      </c>
      <c r="M6355" s="164" t="s">
        <v>525</v>
      </c>
      <c r="N6355" s="164" t="s">
        <v>526</v>
      </c>
    </row>
    <row r="6356" spans="1:14" s="164" customFormat="1" ht="15" x14ac:dyDescent="0.15">
      <c r="A6356" s="164" t="s">
        <v>521</v>
      </c>
      <c r="B6356" s="164" t="s">
        <v>609</v>
      </c>
      <c r="C6356" s="164" t="s">
        <v>523</v>
      </c>
      <c r="D6356" s="164" t="s">
        <v>530</v>
      </c>
      <c r="E6356" s="164" t="s">
        <v>518</v>
      </c>
      <c r="F6356" s="193">
        <v>45828</v>
      </c>
      <c r="G6356" s="164" t="s">
        <v>25</v>
      </c>
      <c r="H6356" s="194">
        <v>67200</v>
      </c>
      <c r="I6356" s="164" t="s">
        <v>16</v>
      </c>
      <c r="J6356" s="164">
        <v>168</v>
      </c>
      <c r="L6356" s="164">
        <v>2025</v>
      </c>
      <c r="M6356" s="164" t="s">
        <v>525</v>
      </c>
      <c r="N6356" s="164" t="s">
        <v>526</v>
      </c>
    </row>
    <row r="6357" spans="1:14" s="164" customFormat="1" ht="15" x14ac:dyDescent="0.15">
      <c r="A6357" s="164" t="s">
        <v>521</v>
      </c>
      <c r="B6357" s="164" t="s">
        <v>609</v>
      </c>
      <c r="C6357" s="164" t="s">
        <v>523</v>
      </c>
      <c r="D6357" s="164" t="s">
        <v>530</v>
      </c>
      <c r="E6357" s="164" t="s">
        <v>517</v>
      </c>
      <c r="F6357" s="193">
        <v>45828</v>
      </c>
      <c r="G6357" s="164" t="s">
        <v>25</v>
      </c>
      <c r="H6357" s="194">
        <v>2934400</v>
      </c>
      <c r="I6357" s="164" t="s">
        <v>16</v>
      </c>
      <c r="J6357" s="164">
        <v>7336</v>
      </c>
      <c r="L6357" s="164">
        <v>2025</v>
      </c>
      <c r="M6357" s="164" t="s">
        <v>525</v>
      </c>
      <c r="N6357" s="164" t="s">
        <v>526</v>
      </c>
    </row>
    <row r="6358" spans="1:14" s="164" customFormat="1" ht="15" x14ac:dyDescent="0.15">
      <c r="A6358" s="164" t="s">
        <v>521</v>
      </c>
      <c r="B6358" s="164" t="s">
        <v>615</v>
      </c>
      <c r="C6358" s="164" t="s">
        <v>523</v>
      </c>
      <c r="D6358" s="164" t="s">
        <v>530</v>
      </c>
      <c r="E6358" s="164" t="s">
        <v>518</v>
      </c>
      <c r="F6358" s="193">
        <v>45828</v>
      </c>
      <c r="G6358" s="164" t="s">
        <v>26</v>
      </c>
      <c r="H6358" s="194">
        <v>1232000</v>
      </c>
      <c r="I6358" s="164" t="s">
        <v>16</v>
      </c>
      <c r="J6358" s="164">
        <v>3080</v>
      </c>
      <c r="L6358" s="164">
        <v>2025</v>
      </c>
      <c r="M6358" s="164" t="s">
        <v>525</v>
      </c>
      <c r="N6358" s="164" t="s">
        <v>526</v>
      </c>
    </row>
    <row r="6359" spans="1:14" s="164" customFormat="1" ht="15" x14ac:dyDescent="0.15">
      <c r="A6359" s="164" t="s">
        <v>521</v>
      </c>
      <c r="B6359" s="164" t="s">
        <v>615</v>
      </c>
      <c r="C6359" s="164" t="s">
        <v>523</v>
      </c>
      <c r="D6359" s="164" t="s">
        <v>524</v>
      </c>
      <c r="E6359" s="164" t="s">
        <v>519</v>
      </c>
      <c r="F6359" s="193">
        <v>45828</v>
      </c>
      <c r="G6359" s="164" t="s">
        <v>26</v>
      </c>
      <c r="H6359" s="194">
        <v>187850</v>
      </c>
      <c r="I6359" s="164" t="s">
        <v>16</v>
      </c>
      <c r="J6359" s="164">
        <v>2210</v>
      </c>
      <c r="L6359" s="164">
        <v>2025</v>
      </c>
      <c r="M6359" s="164" t="s">
        <v>525</v>
      </c>
      <c r="N6359" s="164" t="s">
        <v>526</v>
      </c>
    </row>
    <row r="6360" spans="1:14" s="164" customFormat="1" ht="15" x14ac:dyDescent="0.15">
      <c r="A6360" s="164" t="s">
        <v>521</v>
      </c>
      <c r="B6360" s="164" t="s">
        <v>615</v>
      </c>
      <c r="C6360" s="164" t="s">
        <v>523</v>
      </c>
      <c r="D6360" s="164" t="s">
        <v>530</v>
      </c>
      <c r="E6360" s="164" t="s">
        <v>517</v>
      </c>
      <c r="F6360" s="193">
        <v>45828</v>
      </c>
      <c r="G6360" s="164" t="s">
        <v>26</v>
      </c>
      <c r="H6360" s="194">
        <v>12096000</v>
      </c>
      <c r="I6360" s="164" t="s">
        <v>16</v>
      </c>
      <c r="J6360" s="164">
        <v>30240</v>
      </c>
      <c r="L6360" s="164">
        <v>2025</v>
      </c>
      <c r="M6360" s="164" t="s">
        <v>525</v>
      </c>
      <c r="N6360" s="164" t="s">
        <v>526</v>
      </c>
    </row>
    <row r="6361" spans="1:14" s="164" customFormat="1" ht="15" x14ac:dyDescent="0.15">
      <c r="A6361" s="164" t="s">
        <v>521</v>
      </c>
      <c r="B6361" s="164" t="s">
        <v>647</v>
      </c>
      <c r="C6361" s="164" t="s">
        <v>523</v>
      </c>
      <c r="D6361" s="164" t="s">
        <v>525</v>
      </c>
      <c r="E6361" s="164" t="s">
        <v>525</v>
      </c>
      <c r="F6361" s="193">
        <v>45828</v>
      </c>
      <c r="G6361" s="164" t="s">
        <v>650</v>
      </c>
      <c r="H6361" s="194">
        <v>984632</v>
      </c>
      <c r="I6361" s="164" t="s">
        <v>16</v>
      </c>
      <c r="L6361" s="164">
        <v>2024</v>
      </c>
      <c r="M6361" s="164" t="s">
        <v>525</v>
      </c>
      <c r="N6361" s="164" t="s">
        <v>569</v>
      </c>
    </row>
    <row r="6362" spans="1:14" s="164" customFormat="1" ht="15" x14ac:dyDescent="0.15">
      <c r="A6362" s="164" t="s">
        <v>521</v>
      </c>
      <c r="B6362" s="164" t="s">
        <v>647</v>
      </c>
      <c r="C6362" s="164" t="s">
        <v>523</v>
      </c>
      <c r="D6362" s="164" t="s">
        <v>525</v>
      </c>
      <c r="E6362" s="164" t="s">
        <v>519</v>
      </c>
      <c r="F6362" s="193">
        <v>45828</v>
      </c>
      <c r="G6362" s="164" t="s">
        <v>650</v>
      </c>
      <c r="H6362" s="194">
        <v>285802</v>
      </c>
      <c r="I6362" s="164" t="s">
        <v>16</v>
      </c>
      <c r="L6362" s="164">
        <v>2024</v>
      </c>
      <c r="M6362" s="164" t="s">
        <v>525</v>
      </c>
      <c r="N6362" s="164" t="s">
        <v>569</v>
      </c>
    </row>
    <row r="6363" spans="1:14" s="164" customFormat="1" ht="15" x14ac:dyDescent="0.15">
      <c r="A6363" s="164" t="s">
        <v>521</v>
      </c>
      <c r="B6363" s="164" t="s">
        <v>647</v>
      </c>
      <c r="C6363" s="164" t="s">
        <v>535</v>
      </c>
      <c r="D6363" s="164" t="s">
        <v>525</v>
      </c>
      <c r="E6363" s="164" t="s">
        <v>531</v>
      </c>
      <c r="F6363" s="193">
        <v>45828</v>
      </c>
      <c r="G6363" s="164" t="s">
        <v>650</v>
      </c>
      <c r="H6363" s="194">
        <v>19965</v>
      </c>
      <c r="I6363" s="164" t="s">
        <v>16</v>
      </c>
      <c r="L6363" s="164">
        <v>2024</v>
      </c>
      <c r="M6363" s="164" t="s">
        <v>525</v>
      </c>
      <c r="N6363" s="164" t="s">
        <v>569</v>
      </c>
    </row>
    <row r="6364" spans="1:14" s="164" customFormat="1" ht="15" x14ac:dyDescent="0.15">
      <c r="A6364" s="164" t="s">
        <v>521</v>
      </c>
      <c r="B6364" s="164" t="s">
        <v>647</v>
      </c>
      <c r="C6364" s="164" t="s">
        <v>523</v>
      </c>
      <c r="D6364" s="164" t="s">
        <v>525</v>
      </c>
      <c r="E6364" s="164" t="s">
        <v>531</v>
      </c>
      <c r="F6364" s="193">
        <v>45828</v>
      </c>
      <c r="G6364" s="164" t="s">
        <v>650</v>
      </c>
      <c r="H6364" s="194">
        <v>4769703</v>
      </c>
      <c r="I6364" s="164" t="s">
        <v>16</v>
      </c>
      <c r="L6364" s="164">
        <v>2024</v>
      </c>
      <c r="M6364" s="164" t="s">
        <v>525</v>
      </c>
      <c r="N6364" s="164" t="s">
        <v>569</v>
      </c>
    </row>
    <row r="6365" spans="1:14" s="164" customFormat="1" ht="15" x14ac:dyDescent="0.15">
      <c r="A6365" s="164" t="s">
        <v>521</v>
      </c>
      <c r="B6365" s="164" t="s">
        <v>647</v>
      </c>
      <c r="C6365" s="164" t="s">
        <v>523</v>
      </c>
      <c r="D6365" s="164" t="s">
        <v>525</v>
      </c>
      <c r="E6365" s="164" t="s">
        <v>525</v>
      </c>
      <c r="F6365" s="193">
        <v>45828</v>
      </c>
      <c r="G6365" s="164" t="s">
        <v>648</v>
      </c>
      <c r="H6365" s="194">
        <v>21439</v>
      </c>
      <c r="I6365" s="164" t="s">
        <v>16</v>
      </c>
      <c r="L6365" s="164">
        <v>2024</v>
      </c>
      <c r="M6365" s="164" t="s">
        <v>525</v>
      </c>
      <c r="N6365" s="164" t="s">
        <v>569</v>
      </c>
    </row>
    <row r="6366" spans="1:14" s="164" customFormat="1" ht="15" x14ac:dyDescent="0.15">
      <c r="A6366" s="164" t="s">
        <v>521</v>
      </c>
      <c r="B6366" s="164" t="s">
        <v>647</v>
      </c>
      <c r="C6366" s="164" t="s">
        <v>523</v>
      </c>
      <c r="D6366" s="164" t="s">
        <v>525</v>
      </c>
      <c r="E6366" s="164" t="s">
        <v>531</v>
      </c>
      <c r="F6366" s="193">
        <v>45828</v>
      </c>
      <c r="G6366" s="164" t="s">
        <v>648</v>
      </c>
      <c r="H6366" s="194">
        <v>82790</v>
      </c>
      <c r="I6366" s="164" t="s">
        <v>16</v>
      </c>
      <c r="L6366" s="164">
        <v>2024</v>
      </c>
      <c r="M6366" s="164" t="s">
        <v>525</v>
      </c>
      <c r="N6366" s="164" t="s">
        <v>569</v>
      </c>
    </row>
    <row r="6367" spans="1:14" s="164" customFormat="1" ht="15" x14ac:dyDescent="0.15">
      <c r="A6367" s="164" t="s">
        <v>521</v>
      </c>
      <c r="B6367" s="164" t="s">
        <v>647</v>
      </c>
      <c r="C6367" s="164" t="s">
        <v>523</v>
      </c>
      <c r="D6367" s="164" t="s">
        <v>525</v>
      </c>
      <c r="E6367" s="164" t="s">
        <v>519</v>
      </c>
      <c r="F6367" s="193">
        <v>45828</v>
      </c>
      <c r="G6367" s="164" t="s">
        <v>660</v>
      </c>
      <c r="H6367" s="194">
        <v>879450</v>
      </c>
      <c r="I6367" s="164" t="s">
        <v>16</v>
      </c>
      <c r="L6367" s="164">
        <v>2024</v>
      </c>
      <c r="M6367" s="164" t="s">
        <v>525</v>
      </c>
      <c r="N6367" s="164" t="s">
        <v>569</v>
      </c>
    </row>
    <row r="6368" spans="1:14" s="164" customFormat="1" ht="15" x14ac:dyDescent="0.15">
      <c r="A6368" s="164" t="s">
        <v>521</v>
      </c>
      <c r="B6368" s="164" t="s">
        <v>647</v>
      </c>
      <c r="C6368" s="164" t="s">
        <v>523</v>
      </c>
      <c r="D6368" s="164" t="s">
        <v>525</v>
      </c>
      <c r="E6368" s="164" t="s">
        <v>531</v>
      </c>
      <c r="F6368" s="193">
        <v>45828</v>
      </c>
      <c r="G6368" s="164" t="s">
        <v>660</v>
      </c>
      <c r="H6368" s="194">
        <v>1260644</v>
      </c>
      <c r="I6368" s="164" t="s">
        <v>16</v>
      </c>
      <c r="L6368" s="164">
        <v>2024</v>
      </c>
      <c r="M6368" s="164" t="s">
        <v>525</v>
      </c>
      <c r="N6368" s="164" t="s">
        <v>569</v>
      </c>
    </row>
    <row r="6369" spans="1:15" s="164" customFormat="1" ht="15" x14ac:dyDescent="0.15">
      <c r="A6369" s="164" t="s">
        <v>521</v>
      </c>
      <c r="B6369" s="164" t="s">
        <v>647</v>
      </c>
      <c r="C6369" s="164" t="s">
        <v>523</v>
      </c>
      <c r="D6369" s="164" t="s">
        <v>525</v>
      </c>
      <c r="E6369" s="164" t="s">
        <v>525</v>
      </c>
      <c r="F6369" s="193">
        <v>45828</v>
      </c>
      <c r="G6369" s="164" t="s">
        <v>659</v>
      </c>
      <c r="H6369" s="194">
        <v>133958</v>
      </c>
      <c r="I6369" s="164" t="s">
        <v>16</v>
      </c>
      <c r="L6369" s="164">
        <v>2024</v>
      </c>
      <c r="M6369" s="164" t="s">
        <v>525</v>
      </c>
      <c r="N6369" s="164" t="s">
        <v>569</v>
      </c>
    </row>
    <row r="6370" spans="1:15" s="164" customFormat="1" ht="15" x14ac:dyDescent="0.15">
      <c r="A6370" s="164" t="s">
        <v>521</v>
      </c>
      <c r="B6370" s="164" t="s">
        <v>647</v>
      </c>
      <c r="C6370" s="164" t="s">
        <v>523</v>
      </c>
      <c r="D6370" s="164" t="s">
        <v>525</v>
      </c>
      <c r="E6370" s="164" t="s">
        <v>519</v>
      </c>
      <c r="F6370" s="193">
        <v>45828</v>
      </c>
      <c r="G6370" s="164" t="s">
        <v>659</v>
      </c>
      <c r="H6370" s="194">
        <v>358340</v>
      </c>
      <c r="I6370" s="164" t="s">
        <v>16</v>
      </c>
      <c r="L6370" s="164">
        <v>2024</v>
      </c>
      <c r="M6370" s="164" t="s">
        <v>525</v>
      </c>
      <c r="N6370" s="164" t="s">
        <v>569</v>
      </c>
    </row>
    <row r="6371" spans="1:15" s="164" customFormat="1" ht="15" x14ac:dyDescent="0.15">
      <c r="A6371" s="164" t="s">
        <v>521</v>
      </c>
      <c r="B6371" s="164" t="s">
        <v>647</v>
      </c>
      <c r="C6371" s="164" t="s">
        <v>523</v>
      </c>
      <c r="D6371" s="164" t="s">
        <v>525</v>
      </c>
      <c r="E6371" s="164" t="s">
        <v>525</v>
      </c>
      <c r="F6371" s="193">
        <v>45828</v>
      </c>
      <c r="G6371" s="164" t="s">
        <v>755</v>
      </c>
      <c r="H6371" s="194">
        <v>122351</v>
      </c>
      <c r="I6371" s="164" t="s">
        <v>16</v>
      </c>
      <c r="L6371" s="164">
        <v>2024</v>
      </c>
      <c r="M6371" s="164" t="s">
        <v>525</v>
      </c>
      <c r="N6371" s="164" t="s">
        <v>569</v>
      </c>
    </row>
    <row r="6372" spans="1:15" s="164" customFormat="1" ht="15" x14ac:dyDescent="0.15">
      <c r="A6372" s="164" t="s">
        <v>521</v>
      </c>
      <c r="B6372" s="164" t="s">
        <v>647</v>
      </c>
      <c r="C6372" s="164" t="s">
        <v>523</v>
      </c>
      <c r="D6372" s="164" t="s">
        <v>525</v>
      </c>
      <c r="E6372" s="164" t="s">
        <v>525</v>
      </c>
      <c r="F6372" s="193">
        <v>45828</v>
      </c>
      <c r="G6372" s="164" t="s">
        <v>651</v>
      </c>
      <c r="H6372" s="194">
        <v>29</v>
      </c>
      <c r="I6372" s="164" t="s">
        <v>16</v>
      </c>
      <c r="L6372" s="164">
        <v>2024</v>
      </c>
      <c r="M6372" s="164" t="s">
        <v>525</v>
      </c>
      <c r="N6372" s="164" t="s">
        <v>569</v>
      </c>
    </row>
    <row r="6373" spans="1:15" s="164" customFormat="1" ht="15" x14ac:dyDescent="0.15">
      <c r="A6373" s="164" t="s">
        <v>521</v>
      </c>
      <c r="B6373" s="164" t="s">
        <v>688</v>
      </c>
      <c r="C6373" s="164" t="s">
        <v>523</v>
      </c>
      <c r="D6373" s="164" t="s">
        <v>530</v>
      </c>
      <c r="E6373" s="164" t="s">
        <v>518</v>
      </c>
      <c r="F6373" s="193">
        <v>45828</v>
      </c>
      <c r="G6373" s="164" t="s">
        <v>689</v>
      </c>
      <c r="H6373" s="194">
        <v>800000</v>
      </c>
      <c r="I6373" s="164" t="s">
        <v>16</v>
      </c>
      <c r="L6373" s="164">
        <v>2025</v>
      </c>
      <c r="M6373" s="164" t="s">
        <v>525</v>
      </c>
      <c r="N6373" s="164" t="s">
        <v>526</v>
      </c>
    </row>
    <row r="6374" spans="1:15" s="164" customFormat="1" ht="15" x14ac:dyDescent="0.15">
      <c r="A6374" s="164" t="s">
        <v>521</v>
      </c>
      <c r="B6374" s="164" t="s">
        <v>688</v>
      </c>
      <c r="C6374" s="164" t="s">
        <v>523</v>
      </c>
      <c r="D6374" s="164" t="s">
        <v>530</v>
      </c>
      <c r="E6374" s="164" t="s">
        <v>517</v>
      </c>
      <c r="F6374" s="193">
        <v>45828</v>
      </c>
      <c r="G6374" s="164" t="s">
        <v>689</v>
      </c>
      <c r="H6374" s="194">
        <v>5080000</v>
      </c>
      <c r="I6374" s="164" t="s">
        <v>16</v>
      </c>
      <c r="L6374" s="164">
        <v>2025</v>
      </c>
      <c r="M6374" s="164" t="s">
        <v>525</v>
      </c>
      <c r="N6374" s="164" t="s">
        <v>526</v>
      </c>
    </row>
    <row r="6375" spans="1:15" s="164" customFormat="1" ht="15" x14ac:dyDescent="0.15">
      <c r="A6375" s="164" t="s">
        <v>521</v>
      </c>
      <c r="B6375" s="164" t="s">
        <v>688</v>
      </c>
      <c r="C6375" s="164" t="s">
        <v>523</v>
      </c>
      <c r="D6375" s="164" t="s">
        <v>530</v>
      </c>
      <c r="E6375" s="164" t="s">
        <v>518</v>
      </c>
      <c r="F6375" s="193">
        <v>45827</v>
      </c>
      <c r="G6375" s="164" t="s">
        <v>689</v>
      </c>
      <c r="H6375" s="194">
        <v>400000</v>
      </c>
      <c r="I6375" s="164" t="s">
        <v>16</v>
      </c>
      <c r="L6375" s="164">
        <v>2025</v>
      </c>
      <c r="M6375" s="164" t="s">
        <v>525</v>
      </c>
      <c r="N6375" s="164" t="s">
        <v>526</v>
      </c>
    </row>
    <row r="6376" spans="1:15" s="164" customFormat="1" ht="15" x14ac:dyDescent="0.15">
      <c r="A6376" s="164" t="s">
        <v>521</v>
      </c>
      <c r="B6376" s="164" t="s">
        <v>522</v>
      </c>
      <c r="C6376" s="164" t="s">
        <v>523</v>
      </c>
      <c r="D6376" s="164" t="s">
        <v>530</v>
      </c>
      <c r="E6376" s="164" t="s">
        <v>517</v>
      </c>
      <c r="F6376" s="193">
        <v>45827</v>
      </c>
      <c r="G6376" s="164" t="s">
        <v>19</v>
      </c>
      <c r="H6376" s="194">
        <v>2600000</v>
      </c>
      <c r="I6376" s="164" t="s">
        <v>16</v>
      </c>
      <c r="L6376" s="164">
        <v>2025</v>
      </c>
      <c r="M6376" s="164" t="s">
        <v>525</v>
      </c>
      <c r="N6376" s="164" t="s">
        <v>526</v>
      </c>
      <c r="O6376" s="164" t="s">
        <v>762</v>
      </c>
    </row>
    <row r="6377" spans="1:15" s="164" customFormat="1" ht="15" x14ac:dyDescent="0.15">
      <c r="A6377" s="164" t="s">
        <v>521</v>
      </c>
      <c r="B6377" s="164" t="s">
        <v>688</v>
      </c>
      <c r="C6377" s="164" t="s">
        <v>523</v>
      </c>
      <c r="D6377" s="164" t="s">
        <v>530</v>
      </c>
      <c r="E6377" s="164" t="s">
        <v>517</v>
      </c>
      <c r="F6377" s="193">
        <v>45827</v>
      </c>
      <c r="G6377" s="164" t="s">
        <v>689</v>
      </c>
      <c r="H6377" s="194">
        <v>5880000</v>
      </c>
      <c r="I6377" s="164" t="s">
        <v>16</v>
      </c>
      <c r="L6377" s="164">
        <v>2025</v>
      </c>
      <c r="M6377" s="164" t="s">
        <v>525</v>
      </c>
      <c r="N6377" s="164" t="s">
        <v>526</v>
      </c>
    </row>
    <row r="6378" spans="1:15" s="164" customFormat="1" ht="15" x14ac:dyDescent="0.15">
      <c r="A6378" s="164" t="s">
        <v>521</v>
      </c>
      <c r="B6378" s="164" t="s">
        <v>615</v>
      </c>
      <c r="C6378" s="164" t="s">
        <v>523</v>
      </c>
      <c r="D6378" s="164" t="s">
        <v>530</v>
      </c>
      <c r="E6378" s="164" t="s">
        <v>518</v>
      </c>
      <c r="F6378" s="193">
        <v>45827</v>
      </c>
      <c r="G6378" s="164" t="s">
        <v>26</v>
      </c>
      <c r="H6378" s="194">
        <v>649600</v>
      </c>
      <c r="I6378" s="164" t="s">
        <v>16</v>
      </c>
      <c r="J6378" s="164">
        <v>1624</v>
      </c>
      <c r="L6378" s="164">
        <v>2025</v>
      </c>
      <c r="M6378" s="164" t="s">
        <v>525</v>
      </c>
      <c r="N6378" s="164" t="s">
        <v>526</v>
      </c>
    </row>
    <row r="6379" spans="1:15" s="164" customFormat="1" ht="15" x14ac:dyDescent="0.15">
      <c r="A6379" s="164" t="s">
        <v>521</v>
      </c>
      <c r="B6379" s="164" t="s">
        <v>615</v>
      </c>
      <c r="C6379" s="164" t="s">
        <v>523</v>
      </c>
      <c r="D6379" s="164" t="s">
        <v>524</v>
      </c>
      <c r="E6379" s="164" t="s">
        <v>519</v>
      </c>
      <c r="F6379" s="193">
        <v>45827</v>
      </c>
      <c r="G6379" s="164" t="s">
        <v>26</v>
      </c>
      <c r="H6379" s="194">
        <v>72250</v>
      </c>
      <c r="I6379" s="164" t="s">
        <v>16</v>
      </c>
      <c r="J6379" s="164">
        <v>850</v>
      </c>
      <c r="L6379" s="164">
        <v>2025</v>
      </c>
      <c r="M6379" s="164" t="s">
        <v>525</v>
      </c>
      <c r="N6379" s="164" t="s">
        <v>526</v>
      </c>
    </row>
    <row r="6380" spans="1:15" s="164" customFormat="1" ht="15" x14ac:dyDescent="0.15">
      <c r="A6380" s="164" t="s">
        <v>521</v>
      </c>
      <c r="B6380" s="164" t="s">
        <v>615</v>
      </c>
      <c r="C6380" s="164" t="s">
        <v>523</v>
      </c>
      <c r="D6380" s="164" t="s">
        <v>530</v>
      </c>
      <c r="E6380" s="164" t="s">
        <v>517</v>
      </c>
      <c r="F6380" s="193">
        <v>45827</v>
      </c>
      <c r="G6380" s="164" t="s">
        <v>26</v>
      </c>
      <c r="H6380" s="194">
        <v>11536000</v>
      </c>
      <c r="I6380" s="164" t="s">
        <v>16</v>
      </c>
      <c r="J6380" s="164">
        <v>28840</v>
      </c>
      <c r="L6380" s="164">
        <v>2025</v>
      </c>
      <c r="M6380" s="164" t="s">
        <v>525</v>
      </c>
      <c r="N6380" s="164" t="s">
        <v>526</v>
      </c>
    </row>
    <row r="6381" spans="1:15" s="164" customFormat="1" ht="15" x14ac:dyDescent="0.15">
      <c r="A6381" s="164" t="s">
        <v>521</v>
      </c>
      <c r="B6381" s="164" t="s">
        <v>687</v>
      </c>
      <c r="C6381" s="164" t="s">
        <v>523</v>
      </c>
      <c r="D6381" s="164" t="s">
        <v>530</v>
      </c>
      <c r="E6381" s="164" t="s">
        <v>518</v>
      </c>
      <c r="F6381" s="193">
        <v>45827</v>
      </c>
      <c r="G6381" s="164" t="s">
        <v>39</v>
      </c>
      <c r="H6381" s="194">
        <v>238000</v>
      </c>
      <c r="I6381" s="164" t="s">
        <v>16</v>
      </c>
      <c r="J6381" s="164">
        <v>595</v>
      </c>
      <c r="L6381" s="164">
        <v>2025</v>
      </c>
      <c r="M6381" s="164" t="s">
        <v>525</v>
      </c>
      <c r="N6381" s="164" t="s">
        <v>526</v>
      </c>
    </row>
    <row r="6382" spans="1:15" s="164" customFormat="1" ht="15" x14ac:dyDescent="0.15">
      <c r="A6382" s="164" t="s">
        <v>521</v>
      </c>
      <c r="B6382" s="164" t="s">
        <v>687</v>
      </c>
      <c r="C6382" s="164" t="s">
        <v>523</v>
      </c>
      <c r="D6382" s="164" t="s">
        <v>530</v>
      </c>
      <c r="E6382" s="164" t="s">
        <v>517</v>
      </c>
      <c r="F6382" s="193">
        <v>45827</v>
      </c>
      <c r="G6382" s="164" t="s">
        <v>39</v>
      </c>
      <c r="H6382" s="194">
        <v>1366400</v>
      </c>
      <c r="I6382" s="164" t="s">
        <v>16</v>
      </c>
      <c r="J6382" s="164">
        <v>3416</v>
      </c>
      <c r="L6382" s="164">
        <v>2025</v>
      </c>
      <c r="M6382" s="164" t="s">
        <v>525</v>
      </c>
      <c r="N6382" s="164" t="s">
        <v>526</v>
      </c>
    </row>
    <row r="6383" spans="1:15" s="164" customFormat="1" ht="15" x14ac:dyDescent="0.15">
      <c r="A6383" s="164" t="s">
        <v>521</v>
      </c>
      <c r="B6383" s="164" t="s">
        <v>609</v>
      </c>
      <c r="C6383" s="164" t="s">
        <v>523</v>
      </c>
      <c r="D6383" s="164" t="s">
        <v>530</v>
      </c>
      <c r="E6383" s="164" t="s">
        <v>518</v>
      </c>
      <c r="F6383" s="193">
        <v>45827</v>
      </c>
      <c r="G6383" s="164" t="s">
        <v>25</v>
      </c>
      <c r="H6383" s="194">
        <v>67200</v>
      </c>
      <c r="I6383" s="164" t="s">
        <v>16</v>
      </c>
      <c r="J6383" s="164">
        <v>168</v>
      </c>
      <c r="L6383" s="164">
        <v>2025</v>
      </c>
      <c r="M6383" s="164" t="s">
        <v>525</v>
      </c>
      <c r="N6383" s="164" t="s">
        <v>526</v>
      </c>
    </row>
    <row r="6384" spans="1:15" s="164" customFormat="1" ht="15" x14ac:dyDescent="0.15">
      <c r="A6384" s="164" t="s">
        <v>521</v>
      </c>
      <c r="B6384" s="164" t="s">
        <v>609</v>
      </c>
      <c r="C6384" s="164" t="s">
        <v>523</v>
      </c>
      <c r="D6384" s="164" t="s">
        <v>530</v>
      </c>
      <c r="E6384" s="164" t="s">
        <v>517</v>
      </c>
      <c r="F6384" s="193">
        <v>45827</v>
      </c>
      <c r="G6384" s="164" t="s">
        <v>25</v>
      </c>
      <c r="H6384" s="194">
        <v>2396800</v>
      </c>
      <c r="I6384" s="164" t="s">
        <v>16</v>
      </c>
      <c r="J6384" s="164">
        <v>5992</v>
      </c>
      <c r="L6384" s="164">
        <v>2025</v>
      </c>
      <c r="M6384" s="164" t="s">
        <v>525</v>
      </c>
      <c r="N6384" s="164" t="s">
        <v>526</v>
      </c>
    </row>
    <row r="6385" spans="1:15" s="164" customFormat="1" ht="15" x14ac:dyDescent="0.15">
      <c r="A6385" s="164" t="s">
        <v>521</v>
      </c>
      <c r="B6385" s="164" t="s">
        <v>522</v>
      </c>
      <c r="C6385" s="164" t="s">
        <v>523</v>
      </c>
      <c r="D6385" s="164" t="s">
        <v>524</v>
      </c>
      <c r="E6385" s="164" t="s">
        <v>519</v>
      </c>
      <c r="F6385" s="193">
        <v>45827</v>
      </c>
      <c r="G6385" s="164" t="s">
        <v>19</v>
      </c>
      <c r="H6385" s="194">
        <v>1700000</v>
      </c>
      <c r="I6385" s="164" t="s">
        <v>16</v>
      </c>
      <c r="J6385" s="164">
        <v>20000</v>
      </c>
      <c r="L6385" s="164">
        <v>2025</v>
      </c>
      <c r="M6385" s="164" t="s">
        <v>525</v>
      </c>
      <c r="N6385" s="164" t="s">
        <v>526</v>
      </c>
    </row>
    <row r="6386" spans="1:15" s="164" customFormat="1" ht="15" x14ac:dyDescent="0.15">
      <c r="A6386" s="164" t="s">
        <v>521</v>
      </c>
      <c r="B6386" s="164" t="s">
        <v>522</v>
      </c>
      <c r="C6386" s="164" t="s">
        <v>523</v>
      </c>
      <c r="D6386" s="164" t="s">
        <v>530</v>
      </c>
      <c r="E6386" s="164" t="s">
        <v>517</v>
      </c>
      <c r="F6386" s="193">
        <v>45827</v>
      </c>
      <c r="G6386" s="164" t="s">
        <v>19</v>
      </c>
      <c r="H6386" s="194">
        <v>1000000</v>
      </c>
      <c r="I6386" s="164" t="s">
        <v>16</v>
      </c>
      <c r="L6386" s="164">
        <v>2025</v>
      </c>
      <c r="M6386" s="164" t="s">
        <v>525</v>
      </c>
      <c r="N6386" s="164" t="s">
        <v>526</v>
      </c>
    </row>
    <row r="6387" spans="1:15" s="164" customFormat="1" ht="15" x14ac:dyDescent="0.15">
      <c r="A6387" s="164" t="s">
        <v>521</v>
      </c>
      <c r="B6387" s="164" t="s">
        <v>522</v>
      </c>
      <c r="C6387" s="164" t="s">
        <v>523</v>
      </c>
      <c r="D6387" s="164" t="s">
        <v>524</v>
      </c>
      <c r="E6387" s="164" t="s">
        <v>519</v>
      </c>
      <c r="F6387" s="193">
        <v>45827</v>
      </c>
      <c r="G6387" s="164" t="s">
        <v>18</v>
      </c>
      <c r="H6387" s="194">
        <v>369750</v>
      </c>
      <c r="I6387" s="164" t="s">
        <v>16</v>
      </c>
      <c r="J6387" s="164">
        <v>4350</v>
      </c>
      <c r="L6387" s="164">
        <v>2025</v>
      </c>
      <c r="M6387" s="164" t="s">
        <v>525</v>
      </c>
      <c r="N6387" s="164" t="s">
        <v>526</v>
      </c>
    </row>
    <row r="6388" spans="1:15" s="164" customFormat="1" ht="15" x14ac:dyDescent="0.15">
      <c r="A6388" s="164" t="s">
        <v>521</v>
      </c>
      <c r="B6388" s="164" t="s">
        <v>522</v>
      </c>
      <c r="C6388" s="164" t="s">
        <v>523</v>
      </c>
      <c r="D6388" s="164" t="s">
        <v>530</v>
      </c>
      <c r="E6388" s="164" t="s">
        <v>517</v>
      </c>
      <c r="F6388" s="193">
        <v>45827</v>
      </c>
      <c r="G6388" s="164" t="s">
        <v>18</v>
      </c>
      <c r="H6388" s="194">
        <v>884400</v>
      </c>
      <c r="I6388" s="164" t="s">
        <v>16</v>
      </c>
      <c r="J6388" s="164">
        <v>2211</v>
      </c>
      <c r="L6388" s="164">
        <v>2025</v>
      </c>
      <c r="M6388" s="164" t="s">
        <v>525</v>
      </c>
      <c r="N6388" s="164" t="s">
        <v>526</v>
      </c>
    </row>
    <row r="6389" spans="1:15" s="164" customFormat="1" ht="15" x14ac:dyDescent="0.15">
      <c r="A6389" s="164" t="s">
        <v>521</v>
      </c>
      <c r="B6389" s="164" t="s">
        <v>522</v>
      </c>
      <c r="C6389" s="164" t="s">
        <v>523</v>
      </c>
      <c r="D6389" s="164" t="s">
        <v>524</v>
      </c>
      <c r="E6389" s="164" t="s">
        <v>517</v>
      </c>
      <c r="F6389" s="193">
        <v>45827</v>
      </c>
      <c r="G6389" s="164" t="s">
        <v>18</v>
      </c>
      <c r="H6389" s="194">
        <v>61200</v>
      </c>
      <c r="I6389" s="164" t="s">
        <v>16</v>
      </c>
      <c r="J6389" s="164">
        <v>720</v>
      </c>
      <c r="L6389" s="164">
        <v>2025</v>
      </c>
      <c r="M6389" s="164" t="s">
        <v>525</v>
      </c>
      <c r="N6389" s="164" t="s">
        <v>526</v>
      </c>
    </row>
    <row r="6390" spans="1:15" s="164" customFormat="1" ht="15" x14ac:dyDescent="0.15">
      <c r="A6390" s="164" t="s">
        <v>521</v>
      </c>
      <c r="B6390" s="164" t="s">
        <v>572</v>
      </c>
      <c r="C6390" s="164" t="s">
        <v>523</v>
      </c>
      <c r="D6390" s="164" t="s">
        <v>524</v>
      </c>
      <c r="E6390" s="164" t="s">
        <v>519</v>
      </c>
      <c r="F6390" s="193">
        <v>45827</v>
      </c>
      <c r="G6390" s="164" t="s">
        <v>574</v>
      </c>
      <c r="H6390" s="194">
        <v>3400000</v>
      </c>
      <c r="I6390" s="164" t="s">
        <v>16</v>
      </c>
      <c r="J6390" s="164">
        <v>40000</v>
      </c>
      <c r="L6390" s="164">
        <v>2025</v>
      </c>
      <c r="M6390" s="164" t="s">
        <v>525</v>
      </c>
      <c r="N6390" s="164" t="s">
        <v>526</v>
      </c>
    </row>
    <row r="6391" spans="1:15" s="164" customFormat="1" ht="15" x14ac:dyDescent="0.15">
      <c r="A6391" s="164" t="s">
        <v>521</v>
      </c>
      <c r="B6391" s="164" t="s">
        <v>572</v>
      </c>
      <c r="C6391" s="164" t="s">
        <v>523</v>
      </c>
      <c r="D6391" s="164" t="s">
        <v>530</v>
      </c>
      <c r="E6391" s="164" t="s">
        <v>517</v>
      </c>
      <c r="F6391" s="193">
        <v>45827</v>
      </c>
      <c r="G6391" s="164" t="s">
        <v>574</v>
      </c>
      <c r="H6391" s="194">
        <v>1200000</v>
      </c>
      <c r="I6391" s="164" t="s">
        <v>16</v>
      </c>
      <c r="L6391" s="164">
        <v>2025</v>
      </c>
      <c r="M6391" s="164" t="s">
        <v>525</v>
      </c>
      <c r="N6391" s="164" t="s">
        <v>526</v>
      </c>
    </row>
    <row r="6392" spans="1:15" s="164" customFormat="1" ht="15" x14ac:dyDescent="0.15">
      <c r="A6392" s="164" t="s">
        <v>521</v>
      </c>
      <c r="B6392" s="164" t="s">
        <v>522</v>
      </c>
      <c r="C6392" s="164" t="s">
        <v>523</v>
      </c>
      <c r="D6392" s="164" t="s">
        <v>524</v>
      </c>
      <c r="E6392" s="164" t="s">
        <v>519</v>
      </c>
      <c r="F6392" s="193">
        <v>45826</v>
      </c>
      <c r="G6392" s="164" t="s">
        <v>18</v>
      </c>
      <c r="H6392" s="194">
        <v>259250</v>
      </c>
      <c r="I6392" s="164" t="s">
        <v>16</v>
      </c>
      <c r="J6392" s="164">
        <v>3050</v>
      </c>
      <c r="L6392" s="164">
        <v>2025</v>
      </c>
      <c r="M6392" s="164" t="s">
        <v>525</v>
      </c>
      <c r="N6392" s="164" t="s">
        <v>526</v>
      </c>
      <c r="O6392" s="164" t="s">
        <v>763</v>
      </c>
    </row>
    <row r="6393" spans="1:15" s="164" customFormat="1" ht="15" x14ac:dyDescent="0.15">
      <c r="A6393" s="164" t="s">
        <v>521</v>
      </c>
      <c r="B6393" s="164" t="s">
        <v>572</v>
      </c>
      <c r="C6393" s="164" t="s">
        <v>523</v>
      </c>
      <c r="D6393" s="164" t="s">
        <v>524</v>
      </c>
      <c r="E6393" s="164" t="s">
        <v>519</v>
      </c>
      <c r="F6393" s="193">
        <v>45826</v>
      </c>
      <c r="G6393" s="164" t="s">
        <v>574</v>
      </c>
      <c r="H6393" s="194">
        <v>3825000</v>
      </c>
      <c r="I6393" s="164" t="s">
        <v>16</v>
      </c>
      <c r="J6393" s="164">
        <v>45000</v>
      </c>
      <c r="L6393" s="164">
        <v>2025</v>
      </c>
      <c r="M6393" s="164" t="s">
        <v>525</v>
      </c>
      <c r="N6393" s="164" t="s">
        <v>526</v>
      </c>
      <c r="O6393" s="164" t="s">
        <v>763</v>
      </c>
    </row>
    <row r="6394" spans="1:15" s="164" customFormat="1" ht="15" x14ac:dyDescent="0.15">
      <c r="A6394" s="164" t="s">
        <v>521</v>
      </c>
      <c r="B6394" s="164" t="s">
        <v>572</v>
      </c>
      <c r="C6394" s="164" t="s">
        <v>523</v>
      </c>
      <c r="D6394" s="164" t="s">
        <v>530</v>
      </c>
      <c r="E6394" s="164" t="s">
        <v>517</v>
      </c>
      <c r="F6394" s="193">
        <v>45826</v>
      </c>
      <c r="G6394" s="164" t="s">
        <v>574</v>
      </c>
      <c r="H6394" s="194">
        <v>1200000</v>
      </c>
      <c r="I6394" s="164" t="s">
        <v>16</v>
      </c>
      <c r="L6394" s="164">
        <v>2025</v>
      </c>
      <c r="M6394" s="164" t="s">
        <v>525</v>
      </c>
      <c r="N6394" s="164" t="s">
        <v>526</v>
      </c>
      <c r="O6394" s="164" t="s">
        <v>763</v>
      </c>
    </row>
    <row r="6395" spans="1:15" s="164" customFormat="1" ht="15" x14ac:dyDescent="0.15">
      <c r="A6395" s="164" t="s">
        <v>521</v>
      </c>
      <c r="B6395" s="164" t="s">
        <v>522</v>
      </c>
      <c r="C6395" s="164" t="s">
        <v>523</v>
      </c>
      <c r="D6395" s="164" t="s">
        <v>530</v>
      </c>
      <c r="E6395" s="164" t="s">
        <v>517</v>
      </c>
      <c r="F6395" s="193">
        <v>45826</v>
      </c>
      <c r="G6395" s="164" t="s">
        <v>18</v>
      </c>
      <c r="H6395" s="194">
        <v>833200</v>
      </c>
      <c r="I6395" s="164" t="s">
        <v>16</v>
      </c>
      <c r="J6395" s="164">
        <v>2083</v>
      </c>
      <c r="L6395" s="164">
        <v>2025</v>
      </c>
      <c r="M6395" s="164" t="s">
        <v>525</v>
      </c>
      <c r="N6395" s="164" t="s">
        <v>526</v>
      </c>
      <c r="O6395" s="164" t="s">
        <v>763</v>
      </c>
    </row>
    <row r="6396" spans="1:15" s="164" customFormat="1" ht="15" x14ac:dyDescent="0.15">
      <c r="A6396" s="164" t="s">
        <v>521</v>
      </c>
      <c r="B6396" s="164" t="s">
        <v>522</v>
      </c>
      <c r="C6396" s="164" t="s">
        <v>523</v>
      </c>
      <c r="D6396" s="164" t="s">
        <v>524</v>
      </c>
      <c r="E6396" s="164" t="s">
        <v>517</v>
      </c>
      <c r="F6396" s="193">
        <v>45826</v>
      </c>
      <c r="G6396" s="164" t="s">
        <v>18</v>
      </c>
      <c r="H6396" s="194">
        <v>2040</v>
      </c>
      <c r="I6396" s="164" t="s">
        <v>16</v>
      </c>
      <c r="J6396" s="164">
        <v>24</v>
      </c>
      <c r="L6396" s="164">
        <v>2025</v>
      </c>
      <c r="M6396" s="164" t="s">
        <v>525</v>
      </c>
      <c r="N6396" s="164" t="s">
        <v>526</v>
      </c>
      <c r="O6396" s="164" t="s">
        <v>763</v>
      </c>
    </row>
    <row r="6397" spans="1:15" s="164" customFormat="1" ht="15" x14ac:dyDescent="0.15">
      <c r="A6397" s="164" t="s">
        <v>521</v>
      </c>
      <c r="B6397" s="164" t="s">
        <v>522</v>
      </c>
      <c r="C6397" s="164" t="s">
        <v>523</v>
      </c>
      <c r="D6397" s="164" t="s">
        <v>524</v>
      </c>
      <c r="E6397" s="164" t="s">
        <v>519</v>
      </c>
      <c r="F6397" s="193">
        <v>45826</v>
      </c>
      <c r="G6397" s="164" t="s">
        <v>19</v>
      </c>
      <c r="H6397" s="194">
        <v>1700000</v>
      </c>
      <c r="I6397" s="164" t="s">
        <v>16</v>
      </c>
      <c r="J6397" s="164">
        <v>20000</v>
      </c>
      <c r="L6397" s="164">
        <v>2025</v>
      </c>
      <c r="M6397" s="164" t="s">
        <v>525</v>
      </c>
      <c r="N6397" s="164" t="s">
        <v>526</v>
      </c>
      <c r="O6397" s="164" t="s">
        <v>763</v>
      </c>
    </row>
    <row r="6398" spans="1:15" s="164" customFormat="1" ht="15" x14ac:dyDescent="0.15">
      <c r="A6398" s="164" t="s">
        <v>521</v>
      </c>
      <c r="B6398" s="164" t="s">
        <v>522</v>
      </c>
      <c r="C6398" s="164" t="s">
        <v>523</v>
      </c>
      <c r="D6398" s="164" t="s">
        <v>530</v>
      </c>
      <c r="E6398" s="164" t="s">
        <v>517</v>
      </c>
      <c r="F6398" s="193">
        <v>45826</v>
      </c>
      <c r="G6398" s="164" t="s">
        <v>19</v>
      </c>
      <c r="H6398" s="194">
        <v>1000000</v>
      </c>
      <c r="I6398" s="164" t="s">
        <v>16</v>
      </c>
      <c r="L6398" s="164">
        <v>2025</v>
      </c>
      <c r="M6398" s="164" t="s">
        <v>525</v>
      </c>
      <c r="N6398" s="164" t="s">
        <v>526</v>
      </c>
      <c r="O6398" s="164" t="s">
        <v>763</v>
      </c>
    </row>
    <row r="6399" spans="1:15" s="164" customFormat="1" ht="15" x14ac:dyDescent="0.15">
      <c r="A6399" s="164" t="s">
        <v>521</v>
      </c>
      <c r="B6399" s="164" t="s">
        <v>615</v>
      </c>
      <c r="C6399" s="164" t="s">
        <v>523</v>
      </c>
      <c r="D6399" s="164" t="s">
        <v>524</v>
      </c>
      <c r="E6399" s="164" t="s">
        <v>519</v>
      </c>
      <c r="F6399" s="193">
        <v>45826</v>
      </c>
      <c r="G6399" s="164" t="s">
        <v>26</v>
      </c>
      <c r="H6399" s="194">
        <v>72250</v>
      </c>
      <c r="I6399" s="164" t="s">
        <v>16</v>
      </c>
      <c r="J6399" s="164">
        <v>850</v>
      </c>
      <c r="L6399" s="164">
        <v>2025</v>
      </c>
      <c r="M6399" s="164" t="s">
        <v>525</v>
      </c>
      <c r="N6399" s="164" t="s">
        <v>526</v>
      </c>
    </row>
    <row r="6400" spans="1:15" s="164" customFormat="1" ht="15" x14ac:dyDescent="0.15">
      <c r="A6400" s="164" t="s">
        <v>521</v>
      </c>
      <c r="B6400" s="164" t="s">
        <v>615</v>
      </c>
      <c r="C6400" s="164" t="s">
        <v>523</v>
      </c>
      <c r="D6400" s="164" t="s">
        <v>530</v>
      </c>
      <c r="E6400" s="164" t="s">
        <v>517</v>
      </c>
      <c r="F6400" s="193">
        <v>45826</v>
      </c>
      <c r="G6400" s="164" t="s">
        <v>26</v>
      </c>
      <c r="H6400" s="194">
        <v>10953600</v>
      </c>
      <c r="I6400" s="164" t="s">
        <v>16</v>
      </c>
      <c r="J6400" s="164">
        <v>27384</v>
      </c>
      <c r="L6400" s="164">
        <v>2025</v>
      </c>
      <c r="M6400" s="164" t="s">
        <v>525</v>
      </c>
      <c r="N6400" s="164" t="s">
        <v>526</v>
      </c>
    </row>
    <row r="6401" spans="1:14" s="164" customFormat="1" ht="15" x14ac:dyDescent="0.15">
      <c r="A6401" s="164" t="s">
        <v>521</v>
      </c>
      <c r="B6401" s="164" t="s">
        <v>687</v>
      </c>
      <c r="C6401" s="164" t="s">
        <v>523</v>
      </c>
      <c r="D6401" s="164" t="s">
        <v>530</v>
      </c>
      <c r="E6401" s="164" t="s">
        <v>518</v>
      </c>
      <c r="F6401" s="193">
        <v>45826</v>
      </c>
      <c r="G6401" s="164" t="s">
        <v>39</v>
      </c>
      <c r="H6401" s="194">
        <v>156800</v>
      </c>
      <c r="I6401" s="164" t="s">
        <v>16</v>
      </c>
      <c r="J6401" s="164">
        <v>392</v>
      </c>
      <c r="L6401" s="164">
        <v>2025</v>
      </c>
      <c r="M6401" s="164" t="s">
        <v>525</v>
      </c>
      <c r="N6401" s="164" t="s">
        <v>526</v>
      </c>
    </row>
    <row r="6402" spans="1:14" s="164" customFormat="1" ht="15" x14ac:dyDescent="0.15">
      <c r="A6402" s="164" t="s">
        <v>521</v>
      </c>
      <c r="B6402" s="164" t="s">
        <v>609</v>
      </c>
      <c r="C6402" s="164" t="s">
        <v>523</v>
      </c>
      <c r="D6402" s="164" t="s">
        <v>530</v>
      </c>
      <c r="E6402" s="164" t="s">
        <v>518</v>
      </c>
      <c r="F6402" s="193">
        <v>45826</v>
      </c>
      <c r="G6402" s="164" t="s">
        <v>25</v>
      </c>
      <c r="H6402" s="194">
        <v>224000</v>
      </c>
      <c r="I6402" s="164" t="s">
        <v>16</v>
      </c>
      <c r="J6402" s="164">
        <v>560</v>
      </c>
      <c r="L6402" s="164">
        <v>2025</v>
      </c>
      <c r="M6402" s="164" t="s">
        <v>525</v>
      </c>
      <c r="N6402" s="164" t="s">
        <v>526</v>
      </c>
    </row>
    <row r="6403" spans="1:14" s="164" customFormat="1" ht="15" x14ac:dyDescent="0.15">
      <c r="A6403" s="164" t="s">
        <v>521</v>
      </c>
      <c r="B6403" s="164" t="s">
        <v>609</v>
      </c>
      <c r="C6403" s="164" t="s">
        <v>523</v>
      </c>
      <c r="D6403" s="164" t="s">
        <v>530</v>
      </c>
      <c r="E6403" s="164" t="s">
        <v>517</v>
      </c>
      <c r="F6403" s="193">
        <v>45826</v>
      </c>
      <c r="G6403" s="164" t="s">
        <v>25</v>
      </c>
      <c r="H6403" s="194">
        <v>4233600</v>
      </c>
      <c r="I6403" s="164" t="s">
        <v>16</v>
      </c>
      <c r="J6403" s="164">
        <v>10584</v>
      </c>
      <c r="L6403" s="164">
        <v>2025</v>
      </c>
      <c r="M6403" s="164" t="s">
        <v>525</v>
      </c>
      <c r="N6403" s="164" t="s">
        <v>526</v>
      </c>
    </row>
    <row r="6404" spans="1:14" s="164" customFormat="1" ht="15" x14ac:dyDescent="0.15">
      <c r="A6404" s="164" t="s">
        <v>521</v>
      </c>
      <c r="B6404" s="164" t="s">
        <v>615</v>
      </c>
      <c r="C6404" s="164" t="s">
        <v>523</v>
      </c>
      <c r="D6404" s="164" t="s">
        <v>530</v>
      </c>
      <c r="E6404" s="164" t="s">
        <v>518</v>
      </c>
      <c r="F6404" s="193">
        <v>45826</v>
      </c>
      <c r="G6404" s="164" t="s">
        <v>26</v>
      </c>
      <c r="H6404" s="194">
        <v>739200</v>
      </c>
      <c r="I6404" s="164" t="s">
        <v>16</v>
      </c>
      <c r="J6404" s="164">
        <v>1848</v>
      </c>
      <c r="L6404" s="164">
        <v>2025</v>
      </c>
      <c r="M6404" s="164" t="s">
        <v>525</v>
      </c>
      <c r="N6404" s="164" t="s">
        <v>526</v>
      </c>
    </row>
    <row r="6405" spans="1:14" s="164" customFormat="1" ht="15" x14ac:dyDescent="0.15">
      <c r="A6405" s="164" t="s">
        <v>521</v>
      </c>
      <c r="B6405" s="164" t="s">
        <v>603</v>
      </c>
      <c r="C6405" s="164" t="s">
        <v>523</v>
      </c>
      <c r="D6405" s="164" t="s">
        <v>525</v>
      </c>
      <c r="E6405" s="164" t="s">
        <v>525</v>
      </c>
      <c r="F6405" s="193">
        <v>45826</v>
      </c>
      <c r="G6405" s="164" t="s">
        <v>604</v>
      </c>
      <c r="H6405" s="194">
        <v>3036</v>
      </c>
      <c r="I6405" s="164" t="s">
        <v>22</v>
      </c>
      <c r="L6405" s="164">
        <v>2024</v>
      </c>
      <c r="M6405" s="164" t="s">
        <v>525</v>
      </c>
      <c r="N6405" s="164" t="s">
        <v>569</v>
      </c>
    </row>
    <row r="6406" spans="1:14" s="164" customFormat="1" ht="15" x14ac:dyDescent="0.15">
      <c r="A6406" s="164" t="s">
        <v>521</v>
      </c>
      <c r="B6406" s="164" t="s">
        <v>647</v>
      </c>
      <c r="C6406" s="164" t="s">
        <v>523</v>
      </c>
      <c r="D6406" s="164" t="s">
        <v>525</v>
      </c>
      <c r="E6406" s="164" t="s">
        <v>525</v>
      </c>
      <c r="F6406" s="193">
        <v>45826</v>
      </c>
      <c r="G6406" s="164" t="s">
        <v>650</v>
      </c>
      <c r="H6406" s="194">
        <v>2060087</v>
      </c>
      <c r="I6406" s="164" t="s">
        <v>16</v>
      </c>
      <c r="L6406" s="164">
        <v>2024</v>
      </c>
      <c r="M6406" s="164" t="s">
        <v>525</v>
      </c>
      <c r="N6406" s="164" t="s">
        <v>569</v>
      </c>
    </row>
    <row r="6407" spans="1:14" s="164" customFormat="1" ht="15" x14ac:dyDescent="0.15">
      <c r="A6407" s="164" t="s">
        <v>521</v>
      </c>
      <c r="B6407" s="164" t="s">
        <v>647</v>
      </c>
      <c r="C6407" s="164" t="s">
        <v>523</v>
      </c>
      <c r="D6407" s="164" t="s">
        <v>525</v>
      </c>
      <c r="E6407" s="164" t="s">
        <v>519</v>
      </c>
      <c r="F6407" s="193">
        <v>45826</v>
      </c>
      <c r="G6407" s="164" t="s">
        <v>650</v>
      </c>
      <c r="H6407" s="194">
        <v>382338</v>
      </c>
      <c r="I6407" s="164" t="s">
        <v>16</v>
      </c>
      <c r="L6407" s="164">
        <v>2024</v>
      </c>
      <c r="M6407" s="164" t="s">
        <v>525</v>
      </c>
      <c r="N6407" s="164" t="s">
        <v>569</v>
      </c>
    </row>
    <row r="6408" spans="1:14" s="164" customFormat="1" ht="15" x14ac:dyDescent="0.15">
      <c r="A6408" s="164" t="s">
        <v>521</v>
      </c>
      <c r="B6408" s="164" t="s">
        <v>647</v>
      </c>
      <c r="C6408" s="164" t="s">
        <v>535</v>
      </c>
      <c r="D6408" s="164" t="s">
        <v>525</v>
      </c>
      <c r="E6408" s="164" t="s">
        <v>531</v>
      </c>
      <c r="F6408" s="193">
        <v>45826</v>
      </c>
      <c r="G6408" s="164" t="s">
        <v>650</v>
      </c>
      <c r="H6408" s="194">
        <v>58656</v>
      </c>
      <c r="I6408" s="164" t="s">
        <v>16</v>
      </c>
      <c r="L6408" s="164">
        <v>2024</v>
      </c>
      <c r="M6408" s="164" t="s">
        <v>525</v>
      </c>
      <c r="N6408" s="164" t="s">
        <v>569</v>
      </c>
    </row>
    <row r="6409" spans="1:14" s="164" customFormat="1" ht="15" x14ac:dyDescent="0.15">
      <c r="A6409" s="164" t="s">
        <v>521</v>
      </c>
      <c r="B6409" s="164" t="s">
        <v>647</v>
      </c>
      <c r="C6409" s="164" t="s">
        <v>523</v>
      </c>
      <c r="D6409" s="164" t="s">
        <v>525</v>
      </c>
      <c r="E6409" s="164" t="s">
        <v>531</v>
      </c>
      <c r="F6409" s="193">
        <v>45826</v>
      </c>
      <c r="G6409" s="164" t="s">
        <v>650</v>
      </c>
      <c r="H6409" s="194">
        <v>6499299</v>
      </c>
      <c r="I6409" s="164" t="s">
        <v>16</v>
      </c>
      <c r="L6409" s="164">
        <v>2024</v>
      </c>
      <c r="M6409" s="164" t="s">
        <v>525</v>
      </c>
      <c r="N6409" s="164" t="s">
        <v>569</v>
      </c>
    </row>
    <row r="6410" spans="1:14" s="164" customFormat="1" ht="15" x14ac:dyDescent="0.15">
      <c r="A6410" s="164" t="s">
        <v>521</v>
      </c>
      <c r="B6410" s="164" t="s">
        <v>647</v>
      </c>
      <c r="C6410" s="164" t="s">
        <v>523</v>
      </c>
      <c r="D6410" s="164" t="s">
        <v>525</v>
      </c>
      <c r="E6410" s="164" t="s">
        <v>525</v>
      </c>
      <c r="F6410" s="193">
        <v>45826</v>
      </c>
      <c r="G6410" s="164" t="s">
        <v>648</v>
      </c>
      <c r="H6410" s="194">
        <v>69012</v>
      </c>
      <c r="I6410" s="164" t="s">
        <v>16</v>
      </c>
      <c r="L6410" s="164">
        <v>2024</v>
      </c>
      <c r="M6410" s="164" t="s">
        <v>525</v>
      </c>
      <c r="N6410" s="164" t="s">
        <v>569</v>
      </c>
    </row>
    <row r="6411" spans="1:14" s="164" customFormat="1" ht="15" x14ac:dyDescent="0.15">
      <c r="A6411" s="164" t="s">
        <v>521</v>
      </c>
      <c r="B6411" s="164" t="s">
        <v>647</v>
      </c>
      <c r="C6411" s="164" t="s">
        <v>523</v>
      </c>
      <c r="D6411" s="164" t="s">
        <v>525</v>
      </c>
      <c r="E6411" s="164" t="s">
        <v>531</v>
      </c>
      <c r="F6411" s="193">
        <v>45826</v>
      </c>
      <c r="G6411" s="164" t="s">
        <v>648</v>
      </c>
      <c r="H6411" s="194">
        <v>61248</v>
      </c>
      <c r="I6411" s="164" t="s">
        <v>16</v>
      </c>
      <c r="L6411" s="164">
        <v>2024</v>
      </c>
      <c r="M6411" s="164" t="s">
        <v>525</v>
      </c>
      <c r="N6411" s="164" t="s">
        <v>569</v>
      </c>
    </row>
    <row r="6412" spans="1:14" s="164" customFormat="1" ht="15" x14ac:dyDescent="0.15">
      <c r="A6412" s="164" t="s">
        <v>521</v>
      </c>
      <c r="B6412" s="164" t="s">
        <v>647</v>
      </c>
      <c r="C6412" s="164" t="s">
        <v>523</v>
      </c>
      <c r="D6412" s="164" t="s">
        <v>525</v>
      </c>
      <c r="E6412" s="164" t="s">
        <v>519</v>
      </c>
      <c r="F6412" s="193">
        <v>45826</v>
      </c>
      <c r="G6412" s="164" t="s">
        <v>660</v>
      </c>
      <c r="H6412" s="194">
        <v>445500</v>
      </c>
      <c r="I6412" s="164" t="s">
        <v>16</v>
      </c>
      <c r="L6412" s="164">
        <v>2024</v>
      </c>
      <c r="M6412" s="164" t="s">
        <v>525</v>
      </c>
      <c r="N6412" s="164" t="s">
        <v>569</v>
      </c>
    </row>
    <row r="6413" spans="1:14" s="164" customFormat="1" ht="15" x14ac:dyDescent="0.15">
      <c r="A6413" s="164" t="s">
        <v>521</v>
      </c>
      <c r="B6413" s="164" t="s">
        <v>647</v>
      </c>
      <c r="C6413" s="164" t="s">
        <v>535</v>
      </c>
      <c r="D6413" s="164" t="s">
        <v>525</v>
      </c>
      <c r="E6413" s="164" t="s">
        <v>531</v>
      </c>
      <c r="F6413" s="193">
        <v>45826</v>
      </c>
      <c r="G6413" s="164" t="s">
        <v>660</v>
      </c>
      <c r="H6413" s="194">
        <v>19800</v>
      </c>
      <c r="I6413" s="164" t="s">
        <v>16</v>
      </c>
      <c r="L6413" s="164">
        <v>2024</v>
      </c>
      <c r="M6413" s="164" t="s">
        <v>525</v>
      </c>
      <c r="N6413" s="164" t="s">
        <v>569</v>
      </c>
    </row>
    <row r="6414" spans="1:14" s="164" customFormat="1" ht="15" x14ac:dyDescent="0.15">
      <c r="A6414" s="164" t="s">
        <v>521</v>
      </c>
      <c r="B6414" s="164" t="s">
        <v>647</v>
      </c>
      <c r="C6414" s="164" t="s">
        <v>523</v>
      </c>
      <c r="D6414" s="164" t="s">
        <v>525</v>
      </c>
      <c r="E6414" s="164" t="s">
        <v>531</v>
      </c>
      <c r="F6414" s="193">
        <v>45826</v>
      </c>
      <c r="G6414" s="164" t="s">
        <v>660</v>
      </c>
      <c r="H6414" s="194">
        <v>324720</v>
      </c>
      <c r="I6414" s="164" t="s">
        <v>16</v>
      </c>
      <c r="L6414" s="164">
        <v>2024</v>
      </c>
      <c r="M6414" s="164" t="s">
        <v>525</v>
      </c>
      <c r="N6414" s="164" t="s">
        <v>569</v>
      </c>
    </row>
    <row r="6415" spans="1:14" s="164" customFormat="1" ht="15" x14ac:dyDescent="0.15">
      <c r="A6415" s="164" t="s">
        <v>521</v>
      </c>
      <c r="B6415" s="164" t="s">
        <v>647</v>
      </c>
      <c r="C6415" s="164" t="s">
        <v>523</v>
      </c>
      <c r="D6415" s="164" t="s">
        <v>525</v>
      </c>
      <c r="E6415" s="164" t="s">
        <v>525</v>
      </c>
      <c r="F6415" s="193">
        <v>45826</v>
      </c>
      <c r="G6415" s="164" t="s">
        <v>659</v>
      </c>
      <c r="H6415" s="194">
        <v>172981</v>
      </c>
      <c r="I6415" s="164" t="s">
        <v>16</v>
      </c>
      <c r="L6415" s="164">
        <v>2024</v>
      </c>
      <c r="M6415" s="164" t="s">
        <v>525</v>
      </c>
      <c r="N6415" s="164" t="s">
        <v>569</v>
      </c>
    </row>
    <row r="6416" spans="1:14" s="164" customFormat="1" ht="15" x14ac:dyDescent="0.15">
      <c r="A6416" s="164" t="s">
        <v>521</v>
      </c>
      <c r="B6416" s="164" t="s">
        <v>647</v>
      </c>
      <c r="C6416" s="164" t="s">
        <v>523</v>
      </c>
      <c r="D6416" s="164" t="s">
        <v>525</v>
      </c>
      <c r="E6416" s="164" t="s">
        <v>519</v>
      </c>
      <c r="F6416" s="193">
        <v>45826</v>
      </c>
      <c r="G6416" s="164" t="s">
        <v>659</v>
      </c>
      <c r="H6416" s="194">
        <v>430795</v>
      </c>
      <c r="I6416" s="164" t="s">
        <v>16</v>
      </c>
      <c r="L6416" s="164">
        <v>2024</v>
      </c>
      <c r="M6416" s="164" t="s">
        <v>525</v>
      </c>
      <c r="N6416" s="164" t="s">
        <v>569</v>
      </c>
    </row>
    <row r="6417" spans="1:15" s="164" customFormat="1" ht="15" x14ac:dyDescent="0.15">
      <c r="A6417" s="164" t="s">
        <v>521</v>
      </c>
      <c r="B6417" s="164" t="s">
        <v>647</v>
      </c>
      <c r="C6417" s="164" t="s">
        <v>523</v>
      </c>
      <c r="D6417" s="164" t="s">
        <v>525</v>
      </c>
      <c r="E6417" s="164" t="s">
        <v>531</v>
      </c>
      <c r="F6417" s="193">
        <v>45826</v>
      </c>
      <c r="G6417" s="164" t="s">
        <v>659</v>
      </c>
      <c r="H6417" s="194">
        <v>313698</v>
      </c>
      <c r="I6417" s="164" t="s">
        <v>16</v>
      </c>
      <c r="L6417" s="164">
        <v>2024</v>
      </c>
      <c r="M6417" s="164" t="s">
        <v>525</v>
      </c>
      <c r="N6417" s="164" t="s">
        <v>569</v>
      </c>
    </row>
    <row r="6418" spans="1:15" s="164" customFormat="1" ht="15" x14ac:dyDescent="0.15">
      <c r="A6418" s="164" t="s">
        <v>521</v>
      </c>
      <c r="B6418" s="164" t="s">
        <v>647</v>
      </c>
      <c r="C6418" s="164" t="s">
        <v>523</v>
      </c>
      <c r="D6418" s="164" t="s">
        <v>525</v>
      </c>
      <c r="E6418" s="164" t="s">
        <v>531</v>
      </c>
      <c r="F6418" s="193">
        <v>45826</v>
      </c>
      <c r="G6418" s="164" t="s">
        <v>649</v>
      </c>
      <c r="H6418" s="194">
        <v>28534</v>
      </c>
      <c r="I6418" s="164" t="s">
        <v>16</v>
      </c>
      <c r="L6418" s="164">
        <v>2024</v>
      </c>
      <c r="M6418" s="164" t="s">
        <v>525</v>
      </c>
      <c r="N6418" s="164" t="s">
        <v>569</v>
      </c>
    </row>
    <row r="6419" spans="1:15" s="164" customFormat="1" ht="15" x14ac:dyDescent="0.15">
      <c r="A6419" s="164" t="s">
        <v>521</v>
      </c>
      <c r="B6419" s="164" t="s">
        <v>688</v>
      </c>
      <c r="C6419" s="164" t="s">
        <v>523</v>
      </c>
      <c r="D6419" s="164" t="s">
        <v>530</v>
      </c>
      <c r="E6419" s="164" t="s">
        <v>518</v>
      </c>
      <c r="F6419" s="193">
        <v>45826</v>
      </c>
      <c r="G6419" s="164" t="s">
        <v>689</v>
      </c>
      <c r="H6419" s="194">
        <v>200000</v>
      </c>
      <c r="I6419" s="164" t="s">
        <v>16</v>
      </c>
      <c r="L6419" s="164">
        <v>2025</v>
      </c>
      <c r="M6419" s="164" t="s">
        <v>525</v>
      </c>
      <c r="N6419" s="164" t="s">
        <v>526</v>
      </c>
    </row>
    <row r="6420" spans="1:15" s="164" customFormat="1" ht="15" x14ac:dyDescent="0.15">
      <c r="A6420" s="164" t="s">
        <v>521</v>
      </c>
      <c r="B6420" s="164" t="s">
        <v>688</v>
      </c>
      <c r="C6420" s="164" t="s">
        <v>523</v>
      </c>
      <c r="D6420" s="164" t="s">
        <v>525</v>
      </c>
      <c r="E6420" s="164" t="s">
        <v>517</v>
      </c>
      <c r="F6420" s="193">
        <v>45826</v>
      </c>
      <c r="G6420" s="164" t="s">
        <v>689</v>
      </c>
      <c r="H6420" s="194">
        <v>80000</v>
      </c>
      <c r="I6420" s="164" t="s">
        <v>16</v>
      </c>
      <c r="L6420" s="164">
        <v>2025</v>
      </c>
      <c r="M6420" s="164" t="s">
        <v>525</v>
      </c>
      <c r="N6420" s="164" t="s">
        <v>526</v>
      </c>
    </row>
    <row r="6421" spans="1:15" s="164" customFormat="1" ht="15" x14ac:dyDescent="0.15">
      <c r="A6421" s="164" t="s">
        <v>521</v>
      </c>
      <c r="B6421" s="164" t="s">
        <v>688</v>
      </c>
      <c r="C6421" s="164" t="s">
        <v>523</v>
      </c>
      <c r="D6421" s="164" t="s">
        <v>530</v>
      </c>
      <c r="E6421" s="164" t="s">
        <v>517</v>
      </c>
      <c r="F6421" s="193">
        <v>45826</v>
      </c>
      <c r="G6421" s="164" t="s">
        <v>689</v>
      </c>
      <c r="H6421" s="194">
        <v>6240000</v>
      </c>
      <c r="I6421" s="164" t="s">
        <v>16</v>
      </c>
      <c r="L6421" s="164">
        <v>2025</v>
      </c>
      <c r="M6421" s="164" t="s">
        <v>525</v>
      </c>
      <c r="N6421" s="164" t="s">
        <v>526</v>
      </c>
    </row>
    <row r="6422" spans="1:15" s="164" customFormat="1" ht="15" x14ac:dyDescent="0.15">
      <c r="A6422" s="164" t="s">
        <v>521</v>
      </c>
      <c r="B6422" s="164" t="s">
        <v>615</v>
      </c>
      <c r="C6422" s="164" t="s">
        <v>523</v>
      </c>
      <c r="D6422" s="164" t="s">
        <v>530</v>
      </c>
      <c r="E6422" s="164" t="s">
        <v>517</v>
      </c>
      <c r="F6422" s="193">
        <v>45825</v>
      </c>
      <c r="G6422" s="164" t="s">
        <v>26</v>
      </c>
      <c r="H6422" s="194">
        <v>9856000</v>
      </c>
      <c r="I6422" s="164" t="s">
        <v>16</v>
      </c>
      <c r="J6422" s="164">
        <v>24640</v>
      </c>
      <c r="L6422" s="164">
        <v>2025</v>
      </c>
      <c r="M6422" s="164" t="s">
        <v>525</v>
      </c>
      <c r="N6422" s="164" t="s">
        <v>526</v>
      </c>
    </row>
    <row r="6423" spans="1:15" s="164" customFormat="1" ht="15" x14ac:dyDescent="0.15">
      <c r="A6423" s="164" t="s">
        <v>521</v>
      </c>
      <c r="B6423" s="164" t="s">
        <v>522</v>
      </c>
      <c r="C6423" s="164" t="s">
        <v>535</v>
      </c>
      <c r="D6423" s="164" t="s">
        <v>524</v>
      </c>
      <c r="E6423" s="164" t="s">
        <v>519</v>
      </c>
      <c r="F6423" s="193">
        <v>45825</v>
      </c>
      <c r="G6423" s="164" t="s">
        <v>18</v>
      </c>
      <c r="H6423" s="194">
        <v>287300</v>
      </c>
      <c r="I6423" s="164" t="s">
        <v>16</v>
      </c>
      <c r="J6423" s="164">
        <v>3380</v>
      </c>
      <c r="L6423" s="164">
        <v>2025</v>
      </c>
      <c r="M6423" s="164" t="s">
        <v>525</v>
      </c>
      <c r="N6423" s="164" t="s">
        <v>526</v>
      </c>
      <c r="O6423" s="164" t="s">
        <v>764</v>
      </c>
    </row>
    <row r="6424" spans="1:15" s="164" customFormat="1" ht="15" x14ac:dyDescent="0.15">
      <c r="A6424" s="164" t="s">
        <v>521</v>
      </c>
      <c r="B6424" s="164" t="s">
        <v>687</v>
      </c>
      <c r="C6424" s="164" t="s">
        <v>523</v>
      </c>
      <c r="D6424" s="164" t="s">
        <v>530</v>
      </c>
      <c r="E6424" s="164" t="s">
        <v>518</v>
      </c>
      <c r="F6424" s="193">
        <v>45825</v>
      </c>
      <c r="G6424" s="164" t="s">
        <v>39</v>
      </c>
      <c r="H6424" s="194">
        <v>156800</v>
      </c>
      <c r="I6424" s="164" t="s">
        <v>16</v>
      </c>
      <c r="J6424" s="164">
        <v>392</v>
      </c>
      <c r="L6424" s="164">
        <v>2025</v>
      </c>
      <c r="M6424" s="164" t="s">
        <v>525</v>
      </c>
      <c r="N6424" s="164" t="s">
        <v>526</v>
      </c>
    </row>
    <row r="6425" spans="1:15" s="164" customFormat="1" ht="15" x14ac:dyDescent="0.15">
      <c r="A6425" s="164" t="s">
        <v>521</v>
      </c>
      <c r="B6425" s="164" t="s">
        <v>522</v>
      </c>
      <c r="C6425" s="164" t="s">
        <v>523</v>
      </c>
      <c r="D6425" s="164" t="s">
        <v>524</v>
      </c>
      <c r="E6425" s="164" t="s">
        <v>519</v>
      </c>
      <c r="F6425" s="193">
        <v>45825</v>
      </c>
      <c r="G6425" s="164" t="s">
        <v>18</v>
      </c>
      <c r="H6425" s="194">
        <v>637500</v>
      </c>
      <c r="I6425" s="164" t="s">
        <v>16</v>
      </c>
      <c r="J6425" s="164">
        <v>7500</v>
      </c>
      <c r="L6425" s="164">
        <v>2025</v>
      </c>
      <c r="M6425" s="164" t="s">
        <v>525</v>
      </c>
      <c r="N6425" s="164" t="s">
        <v>526</v>
      </c>
      <c r="O6425" s="164" t="s">
        <v>764</v>
      </c>
    </row>
    <row r="6426" spans="1:15" s="164" customFormat="1" ht="15" x14ac:dyDescent="0.15">
      <c r="A6426" s="164" t="s">
        <v>521</v>
      </c>
      <c r="B6426" s="164" t="s">
        <v>687</v>
      </c>
      <c r="C6426" s="164" t="s">
        <v>523</v>
      </c>
      <c r="D6426" s="164" t="s">
        <v>530</v>
      </c>
      <c r="E6426" s="164" t="s">
        <v>517</v>
      </c>
      <c r="F6426" s="193">
        <v>45825</v>
      </c>
      <c r="G6426" s="164" t="s">
        <v>39</v>
      </c>
      <c r="H6426" s="194">
        <v>784000</v>
      </c>
      <c r="I6426" s="164" t="s">
        <v>16</v>
      </c>
      <c r="J6426" s="164">
        <v>1960</v>
      </c>
      <c r="L6426" s="164">
        <v>2025</v>
      </c>
      <c r="M6426" s="164" t="s">
        <v>525</v>
      </c>
      <c r="N6426" s="164" t="s">
        <v>526</v>
      </c>
    </row>
    <row r="6427" spans="1:15" s="164" customFormat="1" ht="15" x14ac:dyDescent="0.15">
      <c r="A6427" s="164" t="s">
        <v>521</v>
      </c>
      <c r="B6427" s="164" t="s">
        <v>615</v>
      </c>
      <c r="C6427" s="164" t="s">
        <v>523</v>
      </c>
      <c r="D6427" s="164" t="s">
        <v>524</v>
      </c>
      <c r="E6427" s="164" t="s">
        <v>519</v>
      </c>
      <c r="F6427" s="193">
        <v>45825</v>
      </c>
      <c r="G6427" s="164" t="s">
        <v>26</v>
      </c>
      <c r="H6427" s="194">
        <v>79475</v>
      </c>
      <c r="I6427" s="164" t="s">
        <v>16</v>
      </c>
      <c r="J6427" s="164">
        <v>935</v>
      </c>
      <c r="L6427" s="164">
        <v>2025</v>
      </c>
      <c r="M6427" s="164" t="s">
        <v>525</v>
      </c>
      <c r="N6427" s="164" t="s">
        <v>526</v>
      </c>
    </row>
    <row r="6428" spans="1:15" s="164" customFormat="1" ht="15" x14ac:dyDescent="0.15">
      <c r="A6428" s="164" t="s">
        <v>521</v>
      </c>
      <c r="B6428" s="164" t="s">
        <v>615</v>
      </c>
      <c r="C6428" s="164" t="s">
        <v>523</v>
      </c>
      <c r="D6428" s="164" t="s">
        <v>530</v>
      </c>
      <c r="E6428" s="164" t="s">
        <v>518</v>
      </c>
      <c r="F6428" s="193">
        <v>45825</v>
      </c>
      <c r="G6428" s="164" t="s">
        <v>26</v>
      </c>
      <c r="H6428" s="194">
        <v>1052800</v>
      </c>
      <c r="I6428" s="164" t="s">
        <v>16</v>
      </c>
      <c r="J6428" s="164">
        <v>2632</v>
      </c>
      <c r="L6428" s="164">
        <v>2025</v>
      </c>
      <c r="M6428" s="164" t="s">
        <v>525</v>
      </c>
      <c r="N6428" s="164" t="s">
        <v>526</v>
      </c>
    </row>
    <row r="6429" spans="1:15" s="164" customFormat="1" ht="15" x14ac:dyDescent="0.15">
      <c r="A6429" s="164" t="s">
        <v>521</v>
      </c>
      <c r="B6429" s="164" t="s">
        <v>522</v>
      </c>
      <c r="C6429" s="164" t="s">
        <v>523</v>
      </c>
      <c r="D6429" s="164" t="s">
        <v>530</v>
      </c>
      <c r="E6429" s="164" t="s">
        <v>517</v>
      </c>
      <c r="F6429" s="193">
        <v>45825</v>
      </c>
      <c r="G6429" s="164" t="s">
        <v>18</v>
      </c>
      <c r="H6429" s="194">
        <v>518400</v>
      </c>
      <c r="I6429" s="164" t="s">
        <v>16</v>
      </c>
      <c r="J6429" s="164">
        <v>1296</v>
      </c>
      <c r="L6429" s="164">
        <v>2025</v>
      </c>
      <c r="M6429" s="164" t="s">
        <v>525</v>
      </c>
      <c r="N6429" s="164" t="s">
        <v>526</v>
      </c>
    </row>
    <row r="6430" spans="1:15" s="164" customFormat="1" ht="15" x14ac:dyDescent="0.15">
      <c r="A6430" s="164" t="s">
        <v>521</v>
      </c>
      <c r="B6430" s="164" t="s">
        <v>609</v>
      </c>
      <c r="C6430" s="164" t="s">
        <v>523</v>
      </c>
      <c r="D6430" s="164" t="s">
        <v>530</v>
      </c>
      <c r="E6430" s="164" t="s">
        <v>518</v>
      </c>
      <c r="F6430" s="193">
        <v>45825</v>
      </c>
      <c r="G6430" s="164" t="s">
        <v>25</v>
      </c>
      <c r="H6430" s="194">
        <v>67200</v>
      </c>
      <c r="I6430" s="164" t="s">
        <v>16</v>
      </c>
      <c r="J6430" s="164">
        <v>168</v>
      </c>
      <c r="L6430" s="164">
        <v>2025</v>
      </c>
      <c r="M6430" s="164" t="s">
        <v>525</v>
      </c>
      <c r="N6430" s="164" t="s">
        <v>526</v>
      </c>
    </row>
    <row r="6431" spans="1:15" s="164" customFormat="1" ht="15" x14ac:dyDescent="0.15">
      <c r="A6431" s="164" t="s">
        <v>521</v>
      </c>
      <c r="B6431" s="164" t="s">
        <v>572</v>
      </c>
      <c r="C6431" s="164" t="s">
        <v>523</v>
      </c>
      <c r="D6431" s="164" t="s">
        <v>530</v>
      </c>
      <c r="E6431" s="164" t="s">
        <v>517</v>
      </c>
      <c r="F6431" s="193">
        <v>45825</v>
      </c>
      <c r="G6431" s="164" t="s">
        <v>574</v>
      </c>
      <c r="H6431" s="194">
        <v>1200000</v>
      </c>
      <c r="I6431" s="164" t="s">
        <v>16</v>
      </c>
      <c r="L6431" s="164">
        <v>2025</v>
      </c>
      <c r="M6431" s="164" t="s">
        <v>525</v>
      </c>
      <c r="N6431" s="164" t="s">
        <v>526</v>
      </c>
    </row>
    <row r="6432" spans="1:15" s="164" customFormat="1" ht="15" x14ac:dyDescent="0.15">
      <c r="A6432" s="164" t="s">
        <v>521</v>
      </c>
      <c r="B6432" s="164" t="s">
        <v>609</v>
      </c>
      <c r="C6432" s="164" t="s">
        <v>523</v>
      </c>
      <c r="D6432" s="164" t="s">
        <v>530</v>
      </c>
      <c r="E6432" s="164" t="s">
        <v>517</v>
      </c>
      <c r="F6432" s="193">
        <v>45825</v>
      </c>
      <c r="G6432" s="164" t="s">
        <v>25</v>
      </c>
      <c r="H6432" s="194">
        <v>3830400</v>
      </c>
      <c r="I6432" s="164" t="s">
        <v>16</v>
      </c>
      <c r="J6432" s="164">
        <v>9576</v>
      </c>
      <c r="L6432" s="164">
        <v>2025</v>
      </c>
      <c r="M6432" s="164" t="s">
        <v>525</v>
      </c>
      <c r="N6432" s="164" t="s">
        <v>526</v>
      </c>
    </row>
    <row r="6433" spans="1:14" s="164" customFormat="1" ht="15" x14ac:dyDescent="0.15">
      <c r="A6433" s="164" t="s">
        <v>521</v>
      </c>
      <c r="B6433" s="164" t="s">
        <v>572</v>
      </c>
      <c r="C6433" s="164" t="s">
        <v>523</v>
      </c>
      <c r="D6433" s="164" t="s">
        <v>530</v>
      </c>
      <c r="E6433" s="164" t="s">
        <v>518</v>
      </c>
      <c r="F6433" s="193">
        <v>45825</v>
      </c>
      <c r="G6433" s="164" t="s">
        <v>574</v>
      </c>
      <c r="H6433" s="194">
        <v>80000</v>
      </c>
      <c r="I6433" s="164" t="s">
        <v>16</v>
      </c>
      <c r="L6433" s="164">
        <v>2025</v>
      </c>
      <c r="M6433" s="164" t="s">
        <v>525</v>
      </c>
      <c r="N6433" s="164" t="s">
        <v>526</v>
      </c>
    </row>
    <row r="6434" spans="1:14" s="164" customFormat="1" ht="15" x14ac:dyDescent="0.15">
      <c r="A6434" s="164" t="s">
        <v>521</v>
      </c>
      <c r="B6434" s="164" t="s">
        <v>522</v>
      </c>
      <c r="C6434" s="164" t="s">
        <v>523</v>
      </c>
      <c r="D6434" s="164" t="s">
        <v>524</v>
      </c>
      <c r="E6434" s="164" t="s">
        <v>519</v>
      </c>
      <c r="F6434" s="193">
        <v>45825</v>
      </c>
      <c r="G6434" s="164" t="s">
        <v>19</v>
      </c>
      <c r="H6434" s="194">
        <v>1700000</v>
      </c>
      <c r="I6434" s="164" t="s">
        <v>16</v>
      </c>
      <c r="J6434" s="164">
        <v>20000</v>
      </c>
      <c r="L6434" s="164">
        <v>2025</v>
      </c>
      <c r="M6434" s="164" t="s">
        <v>525</v>
      </c>
      <c r="N6434" s="164" t="s">
        <v>526</v>
      </c>
    </row>
    <row r="6435" spans="1:14" s="164" customFormat="1" ht="15" x14ac:dyDescent="0.15">
      <c r="A6435" s="164" t="s">
        <v>521</v>
      </c>
      <c r="B6435" s="164" t="s">
        <v>572</v>
      </c>
      <c r="C6435" s="164" t="s">
        <v>523</v>
      </c>
      <c r="D6435" s="164" t="s">
        <v>524</v>
      </c>
      <c r="E6435" s="164" t="s">
        <v>519</v>
      </c>
      <c r="F6435" s="193">
        <v>45825</v>
      </c>
      <c r="G6435" s="164" t="s">
        <v>574</v>
      </c>
      <c r="H6435" s="194">
        <v>2975000</v>
      </c>
      <c r="I6435" s="164" t="s">
        <v>16</v>
      </c>
      <c r="J6435" s="164">
        <v>35000</v>
      </c>
      <c r="L6435" s="164">
        <v>2025</v>
      </c>
      <c r="M6435" s="164" t="s">
        <v>525</v>
      </c>
      <c r="N6435" s="164" t="s">
        <v>526</v>
      </c>
    </row>
    <row r="6436" spans="1:14" s="164" customFormat="1" ht="15" x14ac:dyDescent="0.15">
      <c r="A6436" s="164" t="s">
        <v>521</v>
      </c>
      <c r="B6436" s="164" t="s">
        <v>522</v>
      </c>
      <c r="C6436" s="164" t="s">
        <v>523</v>
      </c>
      <c r="D6436" s="164" t="s">
        <v>530</v>
      </c>
      <c r="E6436" s="164" t="s">
        <v>517</v>
      </c>
      <c r="F6436" s="193">
        <v>45825</v>
      </c>
      <c r="G6436" s="164" t="s">
        <v>19</v>
      </c>
      <c r="H6436" s="194">
        <v>1000000</v>
      </c>
      <c r="I6436" s="164" t="s">
        <v>16</v>
      </c>
      <c r="L6436" s="164">
        <v>2025</v>
      </c>
      <c r="M6436" s="164" t="s">
        <v>525</v>
      </c>
      <c r="N6436" s="164" t="s">
        <v>526</v>
      </c>
    </row>
    <row r="6437" spans="1:14" s="164" customFormat="1" ht="15" x14ac:dyDescent="0.15">
      <c r="A6437" s="164" t="s">
        <v>521</v>
      </c>
      <c r="B6437" s="164" t="s">
        <v>647</v>
      </c>
      <c r="C6437" s="164" t="s">
        <v>523</v>
      </c>
      <c r="D6437" s="164" t="s">
        <v>525</v>
      </c>
      <c r="E6437" s="164" t="s">
        <v>525</v>
      </c>
      <c r="F6437" s="193">
        <v>45825</v>
      </c>
      <c r="G6437" s="164" t="s">
        <v>650</v>
      </c>
      <c r="H6437" s="194">
        <v>35594</v>
      </c>
      <c r="I6437" s="164" t="s">
        <v>16</v>
      </c>
      <c r="L6437" s="164">
        <v>2024</v>
      </c>
      <c r="M6437" s="164" t="s">
        <v>525</v>
      </c>
      <c r="N6437" s="164" t="s">
        <v>569</v>
      </c>
    </row>
    <row r="6438" spans="1:14" s="164" customFormat="1" ht="15" x14ac:dyDescent="0.15">
      <c r="A6438" s="164" t="s">
        <v>521</v>
      </c>
      <c r="B6438" s="164" t="s">
        <v>522</v>
      </c>
      <c r="C6438" s="164" t="s">
        <v>523</v>
      </c>
      <c r="D6438" s="164" t="s">
        <v>524</v>
      </c>
      <c r="E6438" s="164" t="s">
        <v>519</v>
      </c>
      <c r="F6438" s="193">
        <v>45825</v>
      </c>
      <c r="G6438" s="164" t="s">
        <v>18</v>
      </c>
      <c r="H6438" s="194">
        <v>259250</v>
      </c>
      <c r="I6438" s="164" t="s">
        <v>16</v>
      </c>
      <c r="J6438" s="164">
        <v>3050</v>
      </c>
      <c r="L6438" s="164">
        <v>2025</v>
      </c>
      <c r="M6438" s="164" t="s">
        <v>525</v>
      </c>
      <c r="N6438" s="164" t="s">
        <v>526</v>
      </c>
    </row>
    <row r="6439" spans="1:14" s="164" customFormat="1" ht="15" x14ac:dyDescent="0.15">
      <c r="A6439" s="164" t="s">
        <v>521</v>
      </c>
      <c r="B6439" s="164" t="s">
        <v>647</v>
      </c>
      <c r="C6439" s="164" t="s">
        <v>535</v>
      </c>
      <c r="D6439" s="164" t="s">
        <v>525</v>
      </c>
      <c r="E6439" s="164" t="s">
        <v>519</v>
      </c>
      <c r="F6439" s="193">
        <v>45825</v>
      </c>
      <c r="G6439" s="164" t="s">
        <v>650</v>
      </c>
      <c r="H6439" s="194">
        <v>14630</v>
      </c>
      <c r="I6439" s="164" t="s">
        <v>16</v>
      </c>
      <c r="L6439" s="164">
        <v>2024</v>
      </c>
      <c r="M6439" s="164" t="s">
        <v>525</v>
      </c>
      <c r="N6439" s="164" t="s">
        <v>569</v>
      </c>
    </row>
    <row r="6440" spans="1:14" s="164" customFormat="1" ht="15" x14ac:dyDescent="0.15">
      <c r="A6440" s="164" t="s">
        <v>521</v>
      </c>
      <c r="B6440" s="164" t="s">
        <v>522</v>
      </c>
      <c r="C6440" s="164" t="s">
        <v>535</v>
      </c>
      <c r="D6440" s="164" t="s">
        <v>530</v>
      </c>
      <c r="E6440" s="164" t="s">
        <v>517</v>
      </c>
      <c r="F6440" s="193">
        <v>45825</v>
      </c>
      <c r="G6440" s="164" t="s">
        <v>18</v>
      </c>
      <c r="H6440" s="194">
        <v>13600</v>
      </c>
      <c r="I6440" s="164" t="s">
        <v>16</v>
      </c>
      <c r="J6440" s="164">
        <v>34</v>
      </c>
      <c r="L6440" s="164">
        <v>2025</v>
      </c>
      <c r="M6440" s="164" t="s">
        <v>525</v>
      </c>
      <c r="N6440" s="164" t="s">
        <v>526</v>
      </c>
    </row>
    <row r="6441" spans="1:14" s="164" customFormat="1" ht="15" x14ac:dyDescent="0.15">
      <c r="A6441" s="164" t="s">
        <v>521</v>
      </c>
      <c r="B6441" s="164" t="s">
        <v>647</v>
      </c>
      <c r="C6441" s="164" t="s">
        <v>523</v>
      </c>
      <c r="D6441" s="164" t="s">
        <v>525</v>
      </c>
      <c r="E6441" s="164" t="s">
        <v>519</v>
      </c>
      <c r="F6441" s="193">
        <v>45825</v>
      </c>
      <c r="G6441" s="164" t="s">
        <v>650</v>
      </c>
      <c r="H6441" s="194">
        <v>7645</v>
      </c>
      <c r="I6441" s="164" t="s">
        <v>16</v>
      </c>
      <c r="L6441" s="164">
        <v>2024</v>
      </c>
      <c r="M6441" s="164" t="s">
        <v>525</v>
      </c>
      <c r="N6441" s="164" t="s">
        <v>569</v>
      </c>
    </row>
    <row r="6442" spans="1:14" s="164" customFormat="1" ht="15" x14ac:dyDescent="0.15">
      <c r="A6442" s="164" t="s">
        <v>521</v>
      </c>
      <c r="B6442" s="164" t="s">
        <v>688</v>
      </c>
      <c r="C6442" s="164" t="s">
        <v>523</v>
      </c>
      <c r="D6442" s="164" t="s">
        <v>530</v>
      </c>
      <c r="E6442" s="164" t="s">
        <v>518</v>
      </c>
      <c r="F6442" s="193">
        <v>45825</v>
      </c>
      <c r="G6442" s="164" t="s">
        <v>689</v>
      </c>
      <c r="H6442" s="194">
        <v>760000</v>
      </c>
      <c r="I6442" s="164" t="s">
        <v>16</v>
      </c>
      <c r="L6442" s="164">
        <v>2025</v>
      </c>
      <c r="M6442" s="164" t="s">
        <v>525</v>
      </c>
      <c r="N6442" s="164" t="s">
        <v>526</v>
      </c>
    </row>
    <row r="6443" spans="1:14" s="164" customFormat="1" ht="15" x14ac:dyDescent="0.15">
      <c r="A6443" s="164" t="s">
        <v>521</v>
      </c>
      <c r="B6443" s="164" t="s">
        <v>647</v>
      </c>
      <c r="C6443" s="164" t="s">
        <v>535</v>
      </c>
      <c r="D6443" s="164" t="s">
        <v>525</v>
      </c>
      <c r="E6443" s="164" t="s">
        <v>531</v>
      </c>
      <c r="F6443" s="193">
        <v>45825</v>
      </c>
      <c r="G6443" s="164" t="s">
        <v>650</v>
      </c>
      <c r="H6443" s="194">
        <v>12984</v>
      </c>
      <c r="I6443" s="164" t="s">
        <v>16</v>
      </c>
      <c r="L6443" s="164">
        <v>2024</v>
      </c>
      <c r="M6443" s="164" t="s">
        <v>525</v>
      </c>
      <c r="N6443" s="164" t="s">
        <v>569</v>
      </c>
    </row>
    <row r="6444" spans="1:14" s="164" customFormat="1" ht="15" x14ac:dyDescent="0.15">
      <c r="A6444" s="164" t="s">
        <v>521</v>
      </c>
      <c r="B6444" s="164" t="s">
        <v>688</v>
      </c>
      <c r="C6444" s="164" t="s">
        <v>523</v>
      </c>
      <c r="D6444" s="164" t="s">
        <v>530</v>
      </c>
      <c r="E6444" s="164" t="s">
        <v>517</v>
      </c>
      <c r="F6444" s="193">
        <v>45825</v>
      </c>
      <c r="G6444" s="164" t="s">
        <v>689</v>
      </c>
      <c r="H6444" s="194">
        <v>6560000</v>
      </c>
      <c r="I6444" s="164" t="s">
        <v>16</v>
      </c>
      <c r="L6444" s="164">
        <v>2025</v>
      </c>
      <c r="M6444" s="164" t="s">
        <v>525</v>
      </c>
      <c r="N6444" s="164" t="s">
        <v>526</v>
      </c>
    </row>
    <row r="6445" spans="1:14" s="164" customFormat="1" ht="15" x14ac:dyDescent="0.15">
      <c r="A6445" s="164" t="s">
        <v>521</v>
      </c>
      <c r="B6445" s="164" t="s">
        <v>647</v>
      </c>
      <c r="C6445" s="164" t="s">
        <v>523</v>
      </c>
      <c r="D6445" s="164" t="s">
        <v>525</v>
      </c>
      <c r="E6445" s="164" t="s">
        <v>531</v>
      </c>
      <c r="F6445" s="193">
        <v>45825</v>
      </c>
      <c r="G6445" s="164" t="s">
        <v>650</v>
      </c>
      <c r="H6445" s="194">
        <v>31702</v>
      </c>
      <c r="I6445" s="164" t="s">
        <v>16</v>
      </c>
      <c r="L6445" s="164">
        <v>2024</v>
      </c>
      <c r="M6445" s="164" t="s">
        <v>525</v>
      </c>
      <c r="N6445" s="164" t="s">
        <v>569</v>
      </c>
    </row>
    <row r="6446" spans="1:14" s="164" customFormat="1" ht="15" x14ac:dyDescent="0.15">
      <c r="A6446" s="164" t="s">
        <v>521</v>
      </c>
      <c r="B6446" s="164" t="s">
        <v>647</v>
      </c>
      <c r="C6446" s="164" t="s">
        <v>523</v>
      </c>
      <c r="D6446" s="164" t="s">
        <v>525</v>
      </c>
      <c r="E6446" s="164" t="s">
        <v>525</v>
      </c>
      <c r="F6446" s="193">
        <v>45825</v>
      </c>
      <c r="G6446" s="164" t="s">
        <v>648</v>
      </c>
      <c r="H6446" s="194">
        <v>11825</v>
      </c>
      <c r="I6446" s="164" t="s">
        <v>16</v>
      </c>
      <c r="L6446" s="164">
        <v>2024</v>
      </c>
      <c r="M6446" s="164" t="s">
        <v>525</v>
      </c>
      <c r="N6446" s="164" t="s">
        <v>569</v>
      </c>
    </row>
    <row r="6447" spans="1:14" s="164" customFormat="1" ht="15" x14ac:dyDescent="0.15">
      <c r="A6447" s="164" t="s">
        <v>521</v>
      </c>
      <c r="B6447" s="164" t="s">
        <v>647</v>
      </c>
      <c r="C6447" s="164" t="s">
        <v>523</v>
      </c>
      <c r="D6447" s="164" t="s">
        <v>525</v>
      </c>
      <c r="E6447" s="164" t="s">
        <v>531</v>
      </c>
      <c r="F6447" s="193">
        <v>45825</v>
      </c>
      <c r="G6447" s="164" t="s">
        <v>648</v>
      </c>
      <c r="H6447" s="194">
        <v>26761</v>
      </c>
      <c r="I6447" s="164" t="s">
        <v>16</v>
      </c>
      <c r="L6447" s="164">
        <v>2024</v>
      </c>
      <c r="M6447" s="164" t="s">
        <v>525</v>
      </c>
      <c r="N6447" s="164" t="s">
        <v>569</v>
      </c>
    </row>
    <row r="6448" spans="1:14" s="164" customFormat="1" ht="15" x14ac:dyDescent="0.15">
      <c r="A6448" s="164" t="s">
        <v>521</v>
      </c>
      <c r="B6448" s="164" t="s">
        <v>647</v>
      </c>
      <c r="C6448" s="164" t="s">
        <v>523</v>
      </c>
      <c r="D6448" s="164" t="s">
        <v>525</v>
      </c>
      <c r="E6448" s="164" t="s">
        <v>519</v>
      </c>
      <c r="F6448" s="193">
        <v>45825</v>
      </c>
      <c r="G6448" s="164" t="s">
        <v>660</v>
      </c>
      <c r="H6448" s="194">
        <v>28125</v>
      </c>
      <c r="I6448" s="164" t="s">
        <v>16</v>
      </c>
      <c r="L6448" s="164">
        <v>2024</v>
      </c>
      <c r="M6448" s="164" t="s">
        <v>525</v>
      </c>
      <c r="N6448" s="164" t="s">
        <v>569</v>
      </c>
    </row>
    <row r="6449" spans="1:15" s="164" customFormat="1" ht="15" x14ac:dyDescent="0.15">
      <c r="A6449" s="164" t="s">
        <v>521</v>
      </c>
      <c r="B6449" s="164" t="s">
        <v>647</v>
      </c>
      <c r="C6449" s="164" t="s">
        <v>523</v>
      </c>
      <c r="D6449" s="164" t="s">
        <v>525</v>
      </c>
      <c r="E6449" s="164" t="s">
        <v>531</v>
      </c>
      <c r="F6449" s="193">
        <v>45825</v>
      </c>
      <c r="G6449" s="164" t="s">
        <v>660</v>
      </c>
      <c r="H6449" s="194">
        <v>36222</v>
      </c>
      <c r="I6449" s="164" t="s">
        <v>16</v>
      </c>
      <c r="L6449" s="164">
        <v>2024</v>
      </c>
      <c r="M6449" s="164" t="s">
        <v>525</v>
      </c>
      <c r="N6449" s="164" t="s">
        <v>569</v>
      </c>
    </row>
    <row r="6450" spans="1:15" s="164" customFormat="1" ht="15" x14ac:dyDescent="0.15">
      <c r="A6450" s="164" t="s">
        <v>521</v>
      </c>
      <c r="B6450" s="164" t="s">
        <v>647</v>
      </c>
      <c r="C6450" s="164" t="s">
        <v>523</v>
      </c>
      <c r="D6450" s="164" t="s">
        <v>525</v>
      </c>
      <c r="E6450" s="164" t="s">
        <v>525</v>
      </c>
      <c r="F6450" s="193">
        <v>45825</v>
      </c>
      <c r="G6450" s="164" t="s">
        <v>659</v>
      </c>
      <c r="H6450" s="194">
        <v>10315</v>
      </c>
      <c r="I6450" s="164" t="s">
        <v>16</v>
      </c>
      <c r="L6450" s="164">
        <v>2024</v>
      </c>
      <c r="M6450" s="164" t="s">
        <v>525</v>
      </c>
      <c r="N6450" s="164" t="s">
        <v>569</v>
      </c>
    </row>
    <row r="6451" spans="1:15" s="164" customFormat="1" ht="15" x14ac:dyDescent="0.15">
      <c r="A6451" s="164" t="s">
        <v>521</v>
      </c>
      <c r="B6451" s="164" t="s">
        <v>647</v>
      </c>
      <c r="C6451" s="164" t="s">
        <v>523</v>
      </c>
      <c r="D6451" s="164" t="s">
        <v>525</v>
      </c>
      <c r="E6451" s="164" t="s">
        <v>519</v>
      </c>
      <c r="F6451" s="193">
        <v>45825</v>
      </c>
      <c r="G6451" s="164" t="s">
        <v>659</v>
      </c>
      <c r="H6451" s="194">
        <v>22815</v>
      </c>
      <c r="I6451" s="164" t="s">
        <v>16</v>
      </c>
      <c r="L6451" s="164">
        <v>2024</v>
      </c>
      <c r="M6451" s="164" t="s">
        <v>525</v>
      </c>
      <c r="N6451" s="164" t="s">
        <v>569</v>
      </c>
    </row>
    <row r="6452" spans="1:15" s="164" customFormat="1" ht="15" x14ac:dyDescent="0.15">
      <c r="A6452" s="164" t="s">
        <v>521</v>
      </c>
      <c r="B6452" s="164" t="s">
        <v>647</v>
      </c>
      <c r="C6452" s="164" t="s">
        <v>523</v>
      </c>
      <c r="D6452" s="164" t="s">
        <v>525</v>
      </c>
      <c r="E6452" s="164" t="s">
        <v>531</v>
      </c>
      <c r="F6452" s="193">
        <v>45825</v>
      </c>
      <c r="G6452" s="164" t="s">
        <v>659</v>
      </c>
      <c r="H6452" s="194">
        <v>29510</v>
      </c>
      <c r="I6452" s="164" t="s">
        <v>16</v>
      </c>
      <c r="L6452" s="164">
        <v>2024</v>
      </c>
      <c r="M6452" s="164" t="s">
        <v>525</v>
      </c>
      <c r="N6452" s="164" t="s">
        <v>569</v>
      </c>
    </row>
    <row r="6453" spans="1:15" s="164" customFormat="1" ht="15" x14ac:dyDescent="0.15">
      <c r="A6453" s="164" t="s">
        <v>521</v>
      </c>
      <c r="B6453" s="164" t="s">
        <v>647</v>
      </c>
      <c r="C6453" s="164" t="s">
        <v>523</v>
      </c>
      <c r="D6453" s="164" t="s">
        <v>525</v>
      </c>
      <c r="E6453" s="164" t="s">
        <v>525</v>
      </c>
      <c r="F6453" s="193">
        <v>45825</v>
      </c>
      <c r="G6453" s="164" t="s">
        <v>649</v>
      </c>
      <c r="H6453" s="194">
        <v>42174</v>
      </c>
      <c r="I6453" s="164" t="s">
        <v>16</v>
      </c>
      <c r="L6453" s="164">
        <v>2024</v>
      </c>
      <c r="M6453" s="164" t="s">
        <v>525</v>
      </c>
      <c r="N6453" s="164" t="s">
        <v>569</v>
      </c>
    </row>
    <row r="6454" spans="1:15" s="164" customFormat="1" ht="15" x14ac:dyDescent="0.15">
      <c r="A6454" s="164" t="s">
        <v>521</v>
      </c>
      <c r="B6454" s="164" t="s">
        <v>522</v>
      </c>
      <c r="C6454" s="164" t="s">
        <v>535</v>
      </c>
      <c r="D6454" s="164" t="s">
        <v>524</v>
      </c>
      <c r="E6454" s="164" t="s">
        <v>519</v>
      </c>
      <c r="F6454" s="193">
        <v>45824</v>
      </c>
      <c r="G6454" s="164" t="s">
        <v>18</v>
      </c>
      <c r="H6454" s="194">
        <v>335750</v>
      </c>
      <c r="I6454" s="164" t="s">
        <v>16</v>
      </c>
      <c r="J6454" s="164">
        <v>3950</v>
      </c>
      <c r="L6454" s="164">
        <v>2025</v>
      </c>
      <c r="M6454" s="164" t="s">
        <v>525</v>
      </c>
      <c r="N6454" s="164" t="s">
        <v>526</v>
      </c>
      <c r="O6454" s="164" t="s">
        <v>765</v>
      </c>
    </row>
    <row r="6455" spans="1:15" s="164" customFormat="1" ht="15" x14ac:dyDescent="0.15">
      <c r="A6455" s="164" t="s">
        <v>521</v>
      </c>
      <c r="B6455" s="164" t="s">
        <v>522</v>
      </c>
      <c r="C6455" s="164" t="s">
        <v>523</v>
      </c>
      <c r="D6455" s="164" t="s">
        <v>524</v>
      </c>
      <c r="E6455" s="164" t="s">
        <v>519</v>
      </c>
      <c r="F6455" s="193">
        <v>45824</v>
      </c>
      <c r="G6455" s="164" t="s">
        <v>18</v>
      </c>
      <c r="H6455" s="194">
        <v>1024250</v>
      </c>
      <c r="I6455" s="164" t="s">
        <v>16</v>
      </c>
      <c r="J6455" s="164">
        <v>12050</v>
      </c>
      <c r="L6455" s="164">
        <v>2025</v>
      </c>
      <c r="M6455" s="164" t="s">
        <v>525</v>
      </c>
      <c r="N6455" s="164" t="s">
        <v>526</v>
      </c>
      <c r="O6455" s="164" t="s">
        <v>765</v>
      </c>
    </row>
    <row r="6456" spans="1:15" s="164" customFormat="1" ht="15" x14ac:dyDescent="0.15">
      <c r="A6456" s="164" t="s">
        <v>521</v>
      </c>
      <c r="B6456" s="164" t="s">
        <v>522</v>
      </c>
      <c r="C6456" s="164" t="s">
        <v>523</v>
      </c>
      <c r="D6456" s="164" t="s">
        <v>530</v>
      </c>
      <c r="E6456" s="164" t="s">
        <v>517</v>
      </c>
      <c r="F6456" s="193">
        <v>45824</v>
      </c>
      <c r="G6456" s="164" t="s">
        <v>19</v>
      </c>
      <c r="H6456" s="194">
        <v>1000000</v>
      </c>
      <c r="I6456" s="164" t="s">
        <v>16</v>
      </c>
      <c r="L6456" s="164">
        <v>2025</v>
      </c>
      <c r="M6456" s="164" t="s">
        <v>525</v>
      </c>
      <c r="N6456" s="164" t="s">
        <v>526</v>
      </c>
    </row>
    <row r="6457" spans="1:15" s="164" customFormat="1" ht="15" x14ac:dyDescent="0.15">
      <c r="A6457" s="164" t="s">
        <v>521</v>
      </c>
      <c r="B6457" s="164" t="s">
        <v>522</v>
      </c>
      <c r="C6457" s="164" t="s">
        <v>523</v>
      </c>
      <c r="D6457" s="164" t="s">
        <v>524</v>
      </c>
      <c r="E6457" s="164" t="s">
        <v>519</v>
      </c>
      <c r="F6457" s="193">
        <v>45824</v>
      </c>
      <c r="G6457" s="164" t="s">
        <v>18</v>
      </c>
      <c r="H6457" s="194">
        <v>332010</v>
      </c>
      <c r="I6457" s="164" t="s">
        <v>16</v>
      </c>
      <c r="J6457" s="164">
        <v>3906</v>
      </c>
      <c r="L6457" s="164">
        <v>2025</v>
      </c>
      <c r="M6457" s="164" t="s">
        <v>525</v>
      </c>
      <c r="N6457" s="164" t="s">
        <v>526</v>
      </c>
    </row>
    <row r="6458" spans="1:15" s="164" customFormat="1" ht="15" x14ac:dyDescent="0.15">
      <c r="A6458" s="164" t="s">
        <v>521</v>
      </c>
      <c r="B6458" s="164" t="s">
        <v>572</v>
      </c>
      <c r="C6458" s="164" t="s">
        <v>523</v>
      </c>
      <c r="D6458" s="164" t="s">
        <v>524</v>
      </c>
      <c r="E6458" s="164" t="s">
        <v>519</v>
      </c>
      <c r="F6458" s="193">
        <v>45824</v>
      </c>
      <c r="G6458" s="164" t="s">
        <v>574</v>
      </c>
      <c r="H6458" s="194">
        <v>1700000</v>
      </c>
      <c r="I6458" s="164" t="s">
        <v>16</v>
      </c>
      <c r="J6458" s="164">
        <v>20000</v>
      </c>
      <c r="L6458" s="164">
        <v>2025</v>
      </c>
      <c r="M6458" s="164" t="s">
        <v>525</v>
      </c>
      <c r="N6458" s="164" t="s">
        <v>526</v>
      </c>
    </row>
    <row r="6459" spans="1:15" s="164" customFormat="1" ht="15" x14ac:dyDescent="0.15">
      <c r="A6459" s="164" t="s">
        <v>521</v>
      </c>
      <c r="B6459" s="164" t="s">
        <v>572</v>
      </c>
      <c r="C6459" s="164" t="s">
        <v>523</v>
      </c>
      <c r="D6459" s="164" t="s">
        <v>530</v>
      </c>
      <c r="E6459" s="164" t="s">
        <v>517</v>
      </c>
      <c r="F6459" s="193">
        <v>45824</v>
      </c>
      <c r="G6459" s="164" t="s">
        <v>574</v>
      </c>
      <c r="H6459" s="194">
        <v>1425200</v>
      </c>
      <c r="I6459" s="164" t="s">
        <v>16</v>
      </c>
      <c r="J6459" s="164">
        <v>1563</v>
      </c>
      <c r="L6459" s="164">
        <v>2025</v>
      </c>
      <c r="M6459" s="164" t="s">
        <v>525</v>
      </c>
      <c r="N6459" s="164" t="s">
        <v>526</v>
      </c>
    </row>
    <row r="6460" spans="1:15" s="164" customFormat="1" ht="15" x14ac:dyDescent="0.15">
      <c r="A6460" s="164" t="s">
        <v>521</v>
      </c>
      <c r="B6460" s="164" t="s">
        <v>522</v>
      </c>
      <c r="C6460" s="164" t="s">
        <v>523</v>
      </c>
      <c r="D6460" s="164" t="s">
        <v>530</v>
      </c>
      <c r="E6460" s="164" t="s">
        <v>517</v>
      </c>
      <c r="F6460" s="193">
        <v>45824</v>
      </c>
      <c r="G6460" s="164" t="s">
        <v>18</v>
      </c>
      <c r="H6460" s="194">
        <v>779200</v>
      </c>
      <c r="I6460" s="164" t="s">
        <v>16</v>
      </c>
      <c r="J6460" s="164">
        <v>1948</v>
      </c>
      <c r="L6460" s="164">
        <v>2025</v>
      </c>
      <c r="M6460" s="164" t="s">
        <v>525</v>
      </c>
      <c r="N6460" s="164" t="s">
        <v>526</v>
      </c>
    </row>
    <row r="6461" spans="1:15" s="164" customFormat="1" ht="15" x14ac:dyDescent="0.15">
      <c r="A6461" s="164" t="s">
        <v>521</v>
      </c>
      <c r="B6461" s="164" t="s">
        <v>522</v>
      </c>
      <c r="C6461" s="164" t="s">
        <v>523</v>
      </c>
      <c r="D6461" s="164" t="s">
        <v>524</v>
      </c>
      <c r="E6461" s="164" t="s">
        <v>517</v>
      </c>
      <c r="F6461" s="193">
        <v>45824</v>
      </c>
      <c r="G6461" s="164" t="s">
        <v>18</v>
      </c>
      <c r="H6461" s="194">
        <v>29920</v>
      </c>
      <c r="I6461" s="164" t="s">
        <v>16</v>
      </c>
      <c r="J6461" s="164">
        <v>352</v>
      </c>
      <c r="L6461" s="164">
        <v>2025</v>
      </c>
      <c r="M6461" s="164" t="s">
        <v>525</v>
      </c>
      <c r="N6461" s="164" t="s">
        <v>526</v>
      </c>
    </row>
    <row r="6462" spans="1:15" s="164" customFormat="1" ht="15" x14ac:dyDescent="0.15">
      <c r="A6462" s="164" t="s">
        <v>521</v>
      </c>
      <c r="B6462" s="164" t="s">
        <v>609</v>
      </c>
      <c r="C6462" s="164" t="s">
        <v>523</v>
      </c>
      <c r="D6462" s="164" t="s">
        <v>530</v>
      </c>
      <c r="E6462" s="164" t="s">
        <v>517</v>
      </c>
      <c r="F6462" s="193">
        <v>45824</v>
      </c>
      <c r="G6462" s="164" t="s">
        <v>25</v>
      </c>
      <c r="H6462" s="194">
        <v>4188800</v>
      </c>
      <c r="I6462" s="164" t="s">
        <v>16</v>
      </c>
      <c r="J6462" s="164">
        <v>10472</v>
      </c>
      <c r="L6462" s="164">
        <v>2025</v>
      </c>
      <c r="M6462" s="164" t="s">
        <v>525</v>
      </c>
      <c r="N6462" s="164" t="s">
        <v>526</v>
      </c>
    </row>
    <row r="6463" spans="1:15" s="164" customFormat="1" ht="15" x14ac:dyDescent="0.15">
      <c r="A6463" s="164" t="s">
        <v>521</v>
      </c>
      <c r="B6463" s="164" t="s">
        <v>615</v>
      </c>
      <c r="C6463" s="164" t="s">
        <v>523</v>
      </c>
      <c r="D6463" s="164" t="s">
        <v>530</v>
      </c>
      <c r="E6463" s="164" t="s">
        <v>518</v>
      </c>
      <c r="F6463" s="193">
        <v>45824</v>
      </c>
      <c r="G6463" s="164" t="s">
        <v>26</v>
      </c>
      <c r="H6463" s="194">
        <v>784000</v>
      </c>
      <c r="I6463" s="164" t="s">
        <v>16</v>
      </c>
      <c r="J6463" s="164">
        <v>1960</v>
      </c>
      <c r="L6463" s="164">
        <v>2025</v>
      </c>
      <c r="M6463" s="164" t="s">
        <v>525</v>
      </c>
      <c r="N6463" s="164" t="s">
        <v>526</v>
      </c>
    </row>
    <row r="6464" spans="1:15" s="164" customFormat="1" ht="15" x14ac:dyDescent="0.15">
      <c r="A6464" s="164" t="s">
        <v>521</v>
      </c>
      <c r="B6464" s="164" t="s">
        <v>615</v>
      </c>
      <c r="C6464" s="164" t="s">
        <v>523</v>
      </c>
      <c r="D6464" s="164" t="s">
        <v>524</v>
      </c>
      <c r="E6464" s="164" t="s">
        <v>519</v>
      </c>
      <c r="F6464" s="193">
        <v>45824</v>
      </c>
      <c r="G6464" s="164" t="s">
        <v>26</v>
      </c>
      <c r="H6464" s="194">
        <v>86700</v>
      </c>
      <c r="I6464" s="164" t="s">
        <v>16</v>
      </c>
      <c r="J6464" s="164">
        <v>1020</v>
      </c>
      <c r="L6464" s="164">
        <v>2025</v>
      </c>
      <c r="M6464" s="164" t="s">
        <v>525</v>
      </c>
      <c r="N6464" s="164" t="s">
        <v>526</v>
      </c>
    </row>
    <row r="6465" spans="1:14" s="164" customFormat="1" ht="15" x14ac:dyDescent="0.15">
      <c r="A6465" s="164" t="s">
        <v>521</v>
      </c>
      <c r="B6465" s="164" t="s">
        <v>615</v>
      </c>
      <c r="C6465" s="164" t="s">
        <v>523</v>
      </c>
      <c r="D6465" s="164" t="s">
        <v>530</v>
      </c>
      <c r="E6465" s="164" t="s">
        <v>517</v>
      </c>
      <c r="F6465" s="193">
        <v>45824</v>
      </c>
      <c r="G6465" s="164" t="s">
        <v>26</v>
      </c>
      <c r="H6465" s="194">
        <v>8422400</v>
      </c>
      <c r="I6465" s="164" t="s">
        <v>16</v>
      </c>
      <c r="J6465" s="164">
        <v>21056</v>
      </c>
      <c r="L6465" s="164">
        <v>2025</v>
      </c>
      <c r="M6465" s="164" t="s">
        <v>525</v>
      </c>
      <c r="N6465" s="164" t="s">
        <v>526</v>
      </c>
    </row>
    <row r="6466" spans="1:14" s="164" customFormat="1" ht="15" x14ac:dyDescent="0.15">
      <c r="A6466" s="164" t="s">
        <v>521</v>
      </c>
      <c r="B6466" s="164" t="s">
        <v>687</v>
      </c>
      <c r="C6466" s="164" t="s">
        <v>523</v>
      </c>
      <c r="D6466" s="164" t="s">
        <v>530</v>
      </c>
      <c r="E6466" s="164" t="s">
        <v>518</v>
      </c>
      <c r="F6466" s="193">
        <v>45824</v>
      </c>
      <c r="G6466" s="164" t="s">
        <v>39</v>
      </c>
      <c r="H6466" s="194">
        <v>112000</v>
      </c>
      <c r="I6466" s="164" t="s">
        <v>16</v>
      </c>
      <c r="J6466" s="164">
        <v>280</v>
      </c>
      <c r="L6466" s="164">
        <v>2025</v>
      </c>
      <c r="M6466" s="164" t="s">
        <v>525</v>
      </c>
      <c r="N6466" s="164" t="s">
        <v>526</v>
      </c>
    </row>
    <row r="6467" spans="1:14" s="164" customFormat="1" ht="15" x14ac:dyDescent="0.15">
      <c r="A6467" s="164" t="s">
        <v>521</v>
      </c>
      <c r="B6467" s="164" t="s">
        <v>687</v>
      </c>
      <c r="C6467" s="164" t="s">
        <v>523</v>
      </c>
      <c r="D6467" s="164" t="s">
        <v>530</v>
      </c>
      <c r="E6467" s="164" t="s">
        <v>517</v>
      </c>
      <c r="F6467" s="193">
        <v>45824</v>
      </c>
      <c r="G6467" s="164" t="s">
        <v>39</v>
      </c>
      <c r="H6467" s="194">
        <v>448000</v>
      </c>
      <c r="I6467" s="164" t="s">
        <v>16</v>
      </c>
      <c r="J6467" s="164">
        <v>1120</v>
      </c>
      <c r="L6467" s="164">
        <v>2025</v>
      </c>
      <c r="M6467" s="164" t="s">
        <v>525</v>
      </c>
      <c r="N6467" s="164" t="s">
        <v>526</v>
      </c>
    </row>
    <row r="6468" spans="1:14" s="164" customFormat="1" ht="15" x14ac:dyDescent="0.15">
      <c r="A6468" s="164" t="s">
        <v>521</v>
      </c>
      <c r="B6468" s="164" t="s">
        <v>609</v>
      </c>
      <c r="C6468" s="164" t="s">
        <v>523</v>
      </c>
      <c r="D6468" s="164" t="s">
        <v>530</v>
      </c>
      <c r="E6468" s="164" t="s">
        <v>518</v>
      </c>
      <c r="F6468" s="193">
        <v>45824</v>
      </c>
      <c r="G6468" s="164" t="s">
        <v>25</v>
      </c>
      <c r="H6468" s="194">
        <v>156800</v>
      </c>
      <c r="I6468" s="164" t="s">
        <v>16</v>
      </c>
      <c r="J6468" s="164">
        <v>392</v>
      </c>
      <c r="L6468" s="164">
        <v>2025</v>
      </c>
      <c r="M6468" s="164" t="s">
        <v>525</v>
      </c>
      <c r="N6468" s="164" t="s">
        <v>526</v>
      </c>
    </row>
    <row r="6469" spans="1:14" s="164" customFormat="1" ht="15" x14ac:dyDescent="0.15">
      <c r="A6469" s="164" t="s">
        <v>521</v>
      </c>
      <c r="B6469" s="164" t="s">
        <v>647</v>
      </c>
      <c r="C6469" s="164" t="s">
        <v>523</v>
      </c>
      <c r="D6469" s="164" t="s">
        <v>525</v>
      </c>
      <c r="E6469" s="164" t="s">
        <v>525</v>
      </c>
      <c r="F6469" s="193">
        <v>45824</v>
      </c>
      <c r="G6469" s="164" t="s">
        <v>650</v>
      </c>
      <c r="H6469" s="194">
        <v>2213996</v>
      </c>
      <c r="I6469" s="164" t="s">
        <v>16</v>
      </c>
      <c r="L6469" s="164">
        <v>2024</v>
      </c>
      <c r="M6469" s="164" t="s">
        <v>525</v>
      </c>
      <c r="N6469" s="164" t="s">
        <v>569</v>
      </c>
    </row>
    <row r="6470" spans="1:14" s="164" customFormat="1" ht="15" x14ac:dyDescent="0.15">
      <c r="A6470" s="164" t="s">
        <v>521</v>
      </c>
      <c r="B6470" s="164" t="s">
        <v>647</v>
      </c>
      <c r="C6470" s="164" t="s">
        <v>523</v>
      </c>
      <c r="D6470" s="164" t="s">
        <v>525</v>
      </c>
      <c r="E6470" s="164" t="s">
        <v>519</v>
      </c>
      <c r="F6470" s="193">
        <v>45824</v>
      </c>
      <c r="G6470" s="164" t="s">
        <v>650</v>
      </c>
      <c r="H6470" s="194">
        <v>259666</v>
      </c>
      <c r="I6470" s="164" t="s">
        <v>16</v>
      </c>
      <c r="L6470" s="164">
        <v>2024</v>
      </c>
      <c r="M6470" s="164" t="s">
        <v>525</v>
      </c>
      <c r="N6470" s="164" t="s">
        <v>569</v>
      </c>
    </row>
    <row r="6471" spans="1:14" s="164" customFormat="1" ht="15" x14ac:dyDescent="0.15">
      <c r="A6471" s="164" t="s">
        <v>521</v>
      </c>
      <c r="B6471" s="164" t="s">
        <v>647</v>
      </c>
      <c r="C6471" s="164" t="s">
        <v>535</v>
      </c>
      <c r="D6471" s="164" t="s">
        <v>525</v>
      </c>
      <c r="E6471" s="164" t="s">
        <v>531</v>
      </c>
      <c r="F6471" s="193">
        <v>45824</v>
      </c>
      <c r="G6471" s="164" t="s">
        <v>650</v>
      </c>
      <c r="H6471" s="194">
        <v>61710</v>
      </c>
      <c r="I6471" s="164" t="s">
        <v>16</v>
      </c>
      <c r="L6471" s="164">
        <v>2024</v>
      </c>
      <c r="M6471" s="164" t="s">
        <v>525</v>
      </c>
      <c r="N6471" s="164" t="s">
        <v>569</v>
      </c>
    </row>
    <row r="6472" spans="1:14" s="164" customFormat="1" ht="15" x14ac:dyDescent="0.15">
      <c r="A6472" s="164" t="s">
        <v>521</v>
      </c>
      <c r="B6472" s="164" t="s">
        <v>647</v>
      </c>
      <c r="C6472" s="164" t="s">
        <v>523</v>
      </c>
      <c r="D6472" s="164" t="s">
        <v>525</v>
      </c>
      <c r="E6472" s="164" t="s">
        <v>531</v>
      </c>
      <c r="F6472" s="193">
        <v>45824</v>
      </c>
      <c r="G6472" s="164" t="s">
        <v>650</v>
      </c>
      <c r="H6472" s="194">
        <v>7167961</v>
      </c>
      <c r="I6472" s="164" t="s">
        <v>16</v>
      </c>
      <c r="L6472" s="164">
        <v>2024</v>
      </c>
      <c r="M6472" s="164" t="s">
        <v>525</v>
      </c>
      <c r="N6472" s="164" t="s">
        <v>569</v>
      </c>
    </row>
    <row r="6473" spans="1:14" s="164" customFormat="1" ht="15" x14ac:dyDescent="0.15">
      <c r="A6473" s="164" t="s">
        <v>521</v>
      </c>
      <c r="B6473" s="164" t="s">
        <v>647</v>
      </c>
      <c r="C6473" s="164" t="s">
        <v>523</v>
      </c>
      <c r="D6473" s="164" t="s">
        <v>525</v>
      </c>
      <c r="E6473" s="164" t="s">
        <v>525</v>
      </c>
      <c r="F6473" s="193">
        <v>45824</v>
      </c>
      <c r="G6473" s="164" t="s">
        <v>648</v>
      </c>
      <c r="H6473" s="194">
        <v>171882</v>
      </c>
      <c r="I6473" s="164" t="s">
        <v>16</v>
      </c>
      <c r="L6473" s="164">
        <v>2024</v>
      </c>
      <c r="M6473" s="164" t="s">
        <v>525</v>
      </c>
      <c r="N6473" s="164" t="s">
        <v>569</v>
      </c>
    </row>
    <row r="6474" spans="1:14" s="164" customFormat="1" ht="15" x14ac:dyDescent="0.15">
      <c r="A6474" s="164" t="s">
        <v>521</v>
      </c>
      <c r="B6474" s="164" t="s">
        <v>647</v>
      </c>
      <c r="C6474" s="164" t="s">
        <v>523</v>
      </c>
      <c r="D6474" s="164" t="s">
        <v>525</v>
      </c>
      <c r="E6474" s="164" t="s">
        <v>531</v>
      </c>
      <c r="F6474" s="193">
        <v>45824</v>
      </c>
      <c r="G6474" s="164" t="s">
        <v>648</v>
      </c>
      <c r="H6474" s="194">
        <v>112358</v>
      </c>
      <c r="I6474" s="164" t="s">
        <v>16</v>
      </c>
      <c r="L6474" s="164">
        <v>2024</v>
      </c>
      <c r="M6474" s="164" t="s">
        <v>525</v>
      </c>
      <c r="N6474" s="164" t="s">
        <v>569</v>
      </c>
    </row>
    <row r="6475" spans="1:14" s="164" customFormat="1" ht="15" x14ac:dyDescent="0.15">
      <c r="A6475" s="164" t="s">
        <v>521</v>
      </c>
      <c r="B6475" s="164" t="s">
        <v>647</v>
      </c>
      <c r="C6475" s="164" t="s">
        <v>523</v>
      </c>
      <c r="D6475" s="164" t="s">
        <v>525</v>
      </c>
      <c r="E6475" s="164" t="s">
        <v>519</v>
      </c>
      <c r="F6475" s="193">
        <v>45824</v>
      </c>
      <c r="G6475" s="164" t="s">
        <v>660</v>
      </c>
      <c r="H6475" s="194">
        <v>663300</v>
      </c>
      <c r="I6475" s="164" t="s">
        <v>16</v>
      </c>
      <c r="L6475" s="164">
        <v>2024</v>
      </c>
      <c r="M6475" s="164" t="s">
        <v>525</v>
      </c>
      <c r="N6475" s="164" t="s">
        <v>569</v>
      </c>
    </row>
    <row r="6476" spans="1:14" s="164" customFormat="1" ht="15" x14ac:dyDescent="0.15">
      <c r="A6476" s="164" t="s">
        <v>521</v>
      </c>
      <c r="B6476" s="164" t="s">
        <v>647</v>
      </c>
      <c r="C6476" s="164" t="s">
        <v>523</v>
      </c>
      <c r="D6476" s="164" t="s">
        <v>525</v>
      </c>
      <c r="E6476" s="164" t="s">
        <v>531</v>
      </c>
      <c r="F6476" s="193">
        <v>45824</v>
      </c>
      <c r="G6476" s="164" t="s">
        <v>660</v>
      </c>
      <c r="H6476" s="194">
        <v>578160</v>
      </c>
      <c r="I6476" s="164" t="s">
        <v>16</v>
      </c>
      <c r="L6476" s="164">
        <v>2024</v>
      </c>
      <c r="M6476" s="164" t="s">
        <v>525</v>
      </c>
      <c r="N6476" s="164" t="s">
        <v>569</v>
      </c>
    </row>
    <row r="6477" spans="1:14" s="164" customFormat="1" ht="15" x14ac:dyDescent="0.15">
      <c r="A6477" s="164" t="s">
        <v>521</v>
      </c>
      <c r="B6477" s="164" t="s">
        <v>647</v>
      </c>
      <c r="C6477" s="164" t="s">
        <v>523</v>
      </c>
      <c r="D6477" s="164" t="s">
        <v>525</v>
      </c>
      <c r="E6477" s="164" t="s">
        <v>525</v>
      </c>
      <c r="F6477" s="193">
        <v>45824</v>
      </c>
      <c r="G6477" s="164" t="s">
        <v>659</v>
      </c>
      <c r="H6477" s="194">
        <v>120120</v>
      </c>
      <c r="I6477" s="164" t="s">
        <v>16</v>
      </c>
      <c r="L6477" s="164">
        <v>2024</v>
      </c>
      <c r="M6477" s="164" t="s">
        <v>525</v>
      </c>
      <c r="N6477" s="164" t="s">
        <v>569</v>
      </c>
    </row>
    <row r="6478" spans="1:14" s="164" customFormat="1" ht="15" x14ac:dyDescent="0.15">
      <c r="A6478" s="164" t="s">
        <v>521</v>
      </c>
      <c r="B6478" s="164" t="s">
        <v>647</v>
      </c>
      <c r="C6478" s="164" t="s">
        <v>523</v>
      </c>
      <c r="D6478" s="164" t="s">
        <v>525</v>
      </c>
      <c r="E6478" s="164" t="s">
        <v>519</v>
      </c>
      <c r="F6478" s="193">
        <v>45824</v>
      </c>
      <c r="G6478" s="164" t="s">
        <v>659</v>
      </c>
      <c r="H6478" s="194">
        <v>216196</v>
      </c>
      <c r="I6478" s="164" t="s">
        <v>16</v>
      </c>
      <c r="L6478" s="164">
        <v>2024</v>
      </c>
      <c r="M6478" s="164" t="s">
        <v>525</v>
      </c>
      <c r="N6478" s="164" t="s">
        <v>569</v>
      </c>
    </row>
    <row r="6479" spans="1:14" s="164" customFormat="1" ht="15" x14ac:dyDescent="0.15">
      <c r="A6479" s="164" t="s">
        <v>521</v>
      </c>
      <c r="B6479" s="164" t="s">
        <v>688</v>
      </c>
      <c r="C6479" s="164" t="s">
        <v>523</v>
      </c>
      <c r="D6479" s="164" t="s">
        <v>530</v>
      </c>
      <c r="E6479" s="164" t="s">
        <v>518</v>
      </c>
      <c r="F6479" s="193">
        <v>45824</v>
      </c>
      <c r="G6479" s="164" t="s">
        <v>689</v>
      </c>
      <c r="H6479" s="194">
        <v>1160000</v>
      </c>
      <c r="I6479" s="164" t="s">
        <v>16</v>
      </c>
      <c r="L6479" s="164">
        <v>2025</v>
      </c>
      <c r="M6479" s="164" t="s">
        <v>525</v>
      </c>
      <c r="N6479" s="164" t="s">
        <v>526</v>
      </c>
    </row>
    <row r="6480" spans="1:14" s="164" customFormat="1" ht="15" x14ac:dyDescent="0.15">
      <c r="A6480" s="164" t="s">
        <v>521</v>
      </c>
      <c r="B6480" s="164" t="s">
        <v>688</v>
      </c>
      <c r="C6480" s="164" t="s">
        <v>523</v>
      </c>
      <c r="D6480" s="164" t="s">
        <v>530</v>
      </c>
      <c r="E6480" s="164" t="s">
        <v>517</v>
      </c>
      <c r="F6480" s="193">
        <v>45824</v>
      </c>
      <c r="G6480" s="164" t="s">
        <v>689</v>
      </c>
      <c r="H6480" s="194">
        <v>7040000</v>
      </c>
      <c r="I6480" s="164" t="s">
        <v>16</v>
      </c>
      <c r="L6480" s="164">
        <v>2025</v>
      </c>
      <c r="M6480" s="164" t="s">
        <v>525</v>
      </c>
      <c r="N6480" s="164" t="s">
        <v>526</v>
      </c>
    </row>
    <row r="6481" spans="1:15" s="164" customFormat="1" ht="15" x14ac:dyDescent="0.15">
      <c r="A6481" s="164" t="s">
        <v>521</v>
      </c>
      <c r="B6481" s="164" t="s">
        <v>688</v>
      </c>
      <c r="C6481" s="164" t="s">
        <v>523</v>
      </c>
      <c r="D6481" s="164" t="s">
        <v>530</v>
      </c>
      <c r="E6481" s="164" t="s">
        <v>518</v>
      </c>
      <c r="F6481" s="193">
        <v>45823</v>
      </c>
      <c r="G6481" s="164" t="s">
        <v>689</v>
      </c>
      <c r="H6481" s="194">
        <v>560000</v>
      </c>
      <c r="I6481" s="164" t="s">
        <v>16</v>
      </c>
      <c r="L6481" s="164">
        <v>2025</v>
      </c>
      <c r="M6481" s="164" t="s">
        <v>525</v>
      </c>
      <c r="N6481" s="164" t="s">
        <v>526</v>
      </c>
    </row>
    <row r="6482" spans="1:15" s="164" customFormat="1" ht="15" x14ac:dyDescent="0.15">
      <c r="A6482" s="164" t="s">
        <v>521</v>
      </c>
      <c r="B6482" s="164" t="s">
        <v>688</v>
      </c>
      <c r="C6482" s="164" t="s">
        <v>523</v>
      </c>
      <c r="D6482" s="164" t="s">
        <v>530</v>
      </c>
      <c r="E6482" s="164" t="s">
        <v>517</v>
      </c>
      <c r="F6482" s="193">
        <v>45823</v>
      </c>
      <c r="G6482" s="164" t="s">
        <v>689</v>
      </c>
      <c r="H6482" s="194">
        <v>3280000</v>
      </c>
      <c r="I6482" s="164" t="s">
        <v>16</v>
      </c>
      <c r="L6482" s="164">
        <v>2025</v>
      </c>
      <c r="M6482" s="164" t="s">
        <v>525</v>
      </c>
      <c r="N6482" s="164" t="s">
        <v>526</v>
      </c>
    </row>
    <row r="6483" spans="1:15" s="164" customFormat="1" ht="15" x14ac:dyDescent="0.15">
      <c r="A6483" s="164" t="s">
        <v>521</v>
      </c>
      <c r="B6483" s="164" t="s">
        <v>615</v>
      </c>
      <c r="C6483" s="164" t="s">
        <v>523</v>
      </c>
      <c r="D6483" s="164" t="s">
        <v>530</v>
      </c>
      <c r="E6483" s="164" t="s">
        <v>517</v>
      </c>
      <c r="F6483" s="193">
        <v>45823</v>
      </c>
      <c r="G6483" s="164" t="s">
        <v>26</v>
      </c>
      <c r="H6483" s="194">
        <v>6921600</v>
      </c>
      <c r="I6483" s="164" t="s">
        <v>16</v>
      </c>
      <c r="J6483" s="164">
        <v>17304</v>
      </c>
      <c r="L6483" s="164">
        <v>2025</v>
      </c>
      <c r="M6483" s="164" t="s">
        <v>525</v>
      </c>
      <c r="N6483" s="164" t="s">
        <v>526</v>
      </c>
    </row>
    <row r="6484" spans="1:15" s="164" customFormat="1" ht="15" x14ac:dyDescent="0.15">
      <c r="A6484" s="164" t="s">
        <v>521</v>
      </c>
      <c r="B6484" s="164" t="s">
        <v>609</v>
      </c>
      <c r="C6484" s="164" t="s">
        <v>523</v>
      </c>
      <c r="D6484" s="164" t="s">
        <v>530</v>
      </c>
      <c r="E6484" s="164" t="s">
        <v>518</v>
      </c>
      <c r="F6484" s="193">
        <v>45823</v>
      </c>
      <c r="G6484" s="164" t="s">
        <v>25</v>
      </c>
      <c r="H6484" s="194">
        <v>246400</v>
      </c>
      <c r="I6484" s="164" t="s">
        <v>16</v>
      </c>
      <c r="J6484" s="164">
        <v>616</v>
      </c>
      <c r="L6484" s="164">
        <v>2025</v>
      </c>
      <c r="M6484" s="164" t="s">
        <v>525</v>
      </c>
      <c r="N6484" s="164" t="s">
        <v>526</v>
      </c>
    </row>
    <row r="6485" spans="1:15" s="164" customFormat="1" ht="15" x14ac:dyDescent="0.15">
      <c r="A6485" s="164" t="s">
        <v>521</v>
      </c>
      <c r="B6485" s="164" t="s">
        <v>609</v>
      </c>
      <c r="C6485" s="164" t="s">
        <v>523</v>
      </c>
      <c r="D6485" s="164" t="s">
        <v>530</v>
      </c>
      <c r="E6485" s="164" t="s">
        <v>517</v>
      </c>
      <c r="F6485" s="193">
        <v>45823</v>
      </c>
      <c r="G6485" s="164" t="s">
        <v>25</v>
      </c>
      <c r="H6485" s="194">
        <v>2374400</v>
      </c>
      <c r="I6485" s="164" t="s">
        <v>16</v>
      </c>
      <c r="J6485" s="164">
        <v>5936</v>
      </c>
      <c r="L6485" s="164">
        <v>2025</v>
      </c>
      <c r="M6485" s="164" t="s">
        <v>525</v>
      </c>
      <c r="N6485" s="164" t="s">
        <v>526</v>
      </c>
    </row>
    <row r="6486" spans="1:15" s="164" customFormat="1" ht="15" x14ac:dyDescent="0.15">
      <c r="A6486" s="164" t="s">
        <v>521</v>
      </c>
      <c r="B6486" s="164" t="s">
        <v>615</v>
      </c>
      <c r="C6486" s="164" t="s">
        <v>523</v>
      </c>
      <c r="D6486" s="164" t="s">
        <v>530</v>
      </c>
      <c r="E6486" s="164" t="s">
        <v>518</v>
      </c>
      <c r="F6486" s="193">
        <v>45823</v>
      </c>
      <c r="G6486" s="164" t="s">
        <v>26</v>
      </c>
      <c r="H6486" s="194">
        <v>582400</v>
      </c>
      <c r="I6486" s="164" t="s">
        <v>16</v>
      </c>
      <c r="J6486" s="164">
        <v>1456</v>
      </c>
      <c r="L6486" s="164">
        <v>2025</v>
      </c>
      <c r="M6486" s="164" t="s">
        <v>525</v>
      </c>
      <c r="N6486" s="164" t="s">
        <v>526</v>
      </c>
    </row>
    <row r="6487" spans="1:15" s="164" customFormat="1" ht="15" x14ac:dyDescent="0.15">
      <c r="A6487" s="164" t="s">
        <v>521</v>
      </c>
      <c r="B6487" s="164" t="s">
        <v>615</v>
      </c>
      <c r="C6487" s="164" t="s">
        <v>523</v>
      </c>
      <c r="D6487" s="164" t="s">
        <v>524</v>
      </c>
      <c r="E6487" s="164" t="s">
        <v>519</v>
      </c>
      <c r="F6487" s="193">
        <v>45823</v>
      </c>
      <c r="G6487" s="164" t="s">
        <v>26</v>
      </c>
      <c r="H6487" s="194">
        <v>50575</v>
      </c>
      <c r="I6487" s="164" t="s">
        <v>16</v>
      </c>
      <c r="J6487" s="164">
        <v>595</v>
      </c>
      <c r="L6487" s="164">
        <v>2025</v>
      </c>
      <c r="M6487" s="164" t="s">
        <v>525</v>
      </c>
      <c r="N6487" s="164" t="s">
        <v>526</v>
      </c>
    </row>
    <row r="6488" spans="1:15" s="164" customFormat="1" ht="15" x14ac:dyDescent="0.15">
      <c r="A6488" s="164" t="s">
        <v>521</v>
      </c>
      <c r="B6488" s="164" t="s">
        <v>522</v>
      </c>
      <c r="C6488" s="164" t="s">
        <v>535</v>
      </c>
      <c r="D6488" s="164" t="s">
        <v>524</v>
      </c>
      <c r="E6488" s="164" t="s">
        <v>519</v>
      </c>
      <c r="F6488" s="193">
        <v>45822</v>
      </c>
      <c r="G6488" s="164" t="s">
        <v>18</v>
      </c>
      <c r="H6488" s="194">
        <v>254830</v>
      </c>
      <c r="I6488" s="164" t="s">
        <v>16</v>
      </c>
      <c r="J6488" s="164">
        <v>2998</v>
      </c>
      <c r="L6488" s="164">
        <v>2025</v>
      </c>
      <c r="M6488" s="164" t="s">
        <v>525</v>
      </c>
      <c r="N6488" s="164" t="s">
        <v>526</v>
      </c>
      <c r="O6488" s="164" t="s">
        <v>766</v>
      </c>
    </row>
    <row r="6489" spans="1:15" s="164" customFormat="1" ht="15" x14ac:dyDescent="0.15">
      <c r="A6489" s="164" t="s">
        <v>521</v>
      </c>
      <c r="B6489" s="164" t="s">
        <v>615</v>
      </c>
      <c r="C6489" s="164" t="s">
        <v>523</v>
      </c>
      <c r="D6489" s="164" t="s">
        <v>524</v>
      </c>
      <c r="E6489" s="164" t="s">
        <v>519</v>
      </c>
      <c r="F6489" s="193">
        <v>45822</v>
      </c>
      <c r="G6489" s="164" t="s">
        <v>26</v>
      </c>
      <c r="H6489" s="194">
        <v>93925</v>
      </c>
      <c r="I6489" s="164" t="s">
        <v>16</v>
      </c>
      <c r="J6489" s="164">
        <v>1105</v>
      </c>
      <c r="L6489" s="164">
        <v>2025</v>
      </c>
      <c r="M6489" s="164" t="s">
        <v>525</v>
      </c>
      <c r="N6489" s="164" t="s">
        <v>526</v>
      </c>
    </row>
    <row r="6490" spans="1:15" s="164" customFormat="1" ht="15" x14ac:dyDescent="0.15">
      <c r="A6490" s="164" t="s">
        <v>521</v>
      </c>
      <c r="B6490" s="164" t="s">
        <v>522</v>
      </c>
      <c r="C6490" s="164" t="s">
        <v>523</v>
      </c>
      <c r="D6490" s="164" t="s">
        <v>524</v>
      </c>
      <c r="E6490" s="164" t="s">
        <v>519</v>
      </c>
      <c r="F6490" s="193">
        <v>45822</v>
      </c>
      <c r="G6490" s="164" t="s">
        <v>18</v>
      </c>
      <c r="H6490" s="194">
        <v>539750</v>
      </c>
      <c r="I6490" s="164" t="s">
        <v>16</v>
      </c>
      <c r="J6490" s="164">
        <v>6350</v>
      </c>
      <c r="L6490" s="164">
        <v>2025</v>
      </c>
      <c r="M6490" s="164" t="s">
        <v>525</v>
      </c>
      <c r="N6490" s="164" t="s">
        <v>526</v>
      </c>
      <c r="O6490" s="164" t="s">
        <v>766</v>
      </c>
    </row>
    <row r="6491" spans="1:15" s="164" customFormat="1" ht="15" x14ac:dyDescent="0.15">
      <c r="A6491" s="164" t="s">
        <v>521</v>
      </c>
      <c r="B6491" s="164" t="s">
        <v>615</v>
      </c>
      <c r="C6491" s="164" t="s">
        <v>523</v>
      </c>
      <c r="D6491" s="164" t="s">
        <v>530</v>
      </c>
      <c r="E6491" s="164" t="s">
        <v>517</v>
      </c>
      <c r="F6491" s="193">
        <v>45822</v>
      </c>
      <c r="G6491" s="164" t="s">
        <v>26</v>
      </c>
      <c r="H6491" s="194">
        <v>8377600</v>
      </c>
      <c r="I6491" s="164" t="s">
        <v>16</v>
      </c>
      <c r="J6491" s="164">
        <v>20944</v>
      </c>
      <c r="L6491" s="164">
        <v>2025</v>
      </c>
      <c r="M6491" s="164" t="s">
        <v>525</v>
      </c>
      <c r="N6491" s="164" t="s">
        <v>526</v>
      </c>
    </row>
    <row r="6492" spans="1:15" s="164" customFormat="1" ht="15" x14ac:dyDescent="0.15">
      <c r="A6492" s="164" t="s">
        <v>521</v>
      </c>
      <c r="B6492" s="164" t="s">
        <v>609</v>
      </c>
      <c r="C6492" s="164" t="s">
        <v>523</v>
      </c>
      <c r="D6492" s="164" t="s">
        <v>530</v>
      </c>
      <c r="E6492" s="164" t="s">
        <v>518</v>
      </c>
      <c r="F6492" s="193">
        <v>45822</v>
      </c>
      <c r="G6492" s="164" t="s">
        <v>25</v>
      </c>
      <c r="H6492" s="194">
        <v>112000</v>
      </c>
      <c r="I6492" s="164" t="s">
        <v>16</v>
      </c>
      <c r="J6492" s="164">
        <v>280</v>
      </c>
      <c r="L6492" s="164">
        <v>2025</v>
      </c>
      <c r="M6492" s="164" t="s">
        <v>525</v>
      </c>
      <c r="N6492" s="164" t="s">
        <v>526</v>
      </c>
    </row>
    <row r="6493" spans="1:15" s="164" customFormat="1" ht="15" x14ac:dyDescent="0.15">
      <c r="A6493" s="164" t="s">
        <v>521</v>
      </c>
      <c r="B6493" s="164" t="s">
        <v>609</v>
      </c>
      <c r="C6493" s="164" t="s">
        <v>523</v>
      </c>
      <c r="D6493" s="164" t="s">
        <v>530</v>
      </c>
      <c r="E6493" s="164" t="s">
        <v>517</v>
      </c>
      <c r="F6493" s="193">
        <v>45822</v>
      </c>
      <c r="G6493" s="164" t="s">
        <v>25</v>
      </c>
      <c r="H6493" s="194">
        <v>3449600</v>
      </c>
      <c r="I6493" s="164" t="s">
        <v>16</v>
      </c>
      <c r="J6493" s="164">
        <v>8624</v>
      </c>
      <c r="L6493" s="164">
        <v>2025</v>
      </c>
      <c r="M6493" s="164" t="s">
        <v>525</v>
      </c>
      <c r="N6493" s="164" t="s">
        <v>526</v>
      </c>
    </row>
    <row r="6494" spans="1:15" s="164" customFormat="1" ht="15" x14ac:dyDescent="0.15">
      <c r="A6494" s="164" t="s">
        <v>521</v>
      </c>
      <c r="B6494" s="164" t="s">
        <v>615</v>
      </c>
      <c r="C6494" s="164" t="s">
        <v>523</v>
      </c>
      <c r="D6494" s="164" t="s">
        <v>530</v>
      </c>
      <c r="E6494" s="164" t="s">
        <v>518</v>
      </c>
      <c r="F6494" s="193">
        <v>45822</v>
      </c>
      <c r="G6494" s="164" t="s">
        <v>26</v>
      </c>
      <c r="H6494" s="194">
        <v>739200</v>
      </c>
      <c r="I6494" s="164" t="s">
        <v>16</v>
      </c>
      <c r="J6494" s="164">
        <v>1848</v>
      </c>
      <c r="L6494" s="164">
        <v>2025</v>
      </c>
      <c r="M6494" s="164" t="s">
        <v>525</v>
      </c>
      <c r="N6494" s="164" t="s">
        <v>526</v>
      </c>
    </row>
    <row r="6495" spans="1:15" s="164" customFormat="1" ht="15" x14ac:dyDescent="0.15">
      <c r="A6495" s="164" t="s">
        <v>521</v>
      </c>
      <c r="B6495" s="164" t="s">
        <v>522</v>
      </c>
      <c r="C6495" s="164" t="s">
        <v>523</v>
      </c>
      <c r="D6495" s="164" t="s">
        <v>524</v>
      </c>
      <c r="E6495" s="164" t="s">
        <v>519</v>
      </c>
      <c r="F6495" s="193">
        <v>45822</v>
      </c>
      <c r="G6495" s="164" t="s">
        <v>19</v>
      </c>
      <c r="H6495" s="194">
        <v>3400000</v>
      </c>
      <c r="I6495" s="164" t="s">
        <v>16</v>
      </c>
      <c r="J6495" s="164">
        <v>40000</v>
      </c>
      <c r="L6495" s="164">
        <v>2025</v>
      </c>
      <c r="M6495" s="164" t="s">
        <v>525</v>
      </c>
      <c r="N6495" s="164" t="s">
        <v>526</v>
      </c>
    </row>
    <row r="6496" spans="1:15" s="164" customFormat="1" ht="15" x14ac:dyDescent="0.15">
      <c r="A6496" s="164" t="s">
        <v>521</v>
      </c>
      <c r="B6496" s="164" t="s">
        <v>522</v>
      </c>
      <c r="C6496" s="164" t="s">
        <v>523</v>
      </c>
      <c r="D6496" s="164" t="s">
        <v>530</v>
      </c>
      <c r="E6496" s="164" t="s">
        <v>517</v>
      </c>
      <c r="F6496" s="193">
        <v>45822</v>
      </c>
      <c r="G6496" s="164" t="s">
        <v>19</v>
      </c>
      <c r="H6496" s="194">
        <v>1200000</v>
      </c>
      <c r="I6496" s="164" t="s">
        <v>16</v>
      </c>
      <c r="L6496" s="164">
        <v>2025</v>
      </c>
      <c r="M6496" s="164" t="s">
        <v>525</v>
      </c>
      <c r="N6496" s="164" t="s">
        <v>526</v>
      </c>
    </row>
    <row r="6497" spans="1:15" s="164" customFormat="1" ht="15" x14ac:dyDescent="0.15">
      <c r="A6497" s="164" t="s">
        <v>521</v>
      </c>
      <c r="B6497" s="164" t="s">
        <v>522</v>
      </c>
      <c r="C6497" s="164" t="s">
        <v>523</v>
      </c>
      <c r="D6497" s="164" t="s">
        <v>524</v>
      </c>
      <c r="E6497" s="164" t="s">
        <v>519</v>
      </c>
      <c r="F6497" s="193">
        <v>45822</v>
      </c>
      <c r="G6497" s="164" t="s">
        <v>18</v>
      </c>
      <c r="H6497" s="194">
        <v>68000</v>
      </c>
      <c r="I6497" s="164" t="s">
        <v>16</v>
      </c>
      <c r="J6497" s="164">
        <v>800</v>
      </c>
      <c r="L6497" s="164">
        <v>2025</v>
      </c>
      <c r="M6497" s="164" t="s">
        <v>525</v>
      </c>
      <c r="N6497" s="164" t="s">
        <v>526</v>
      </c>
    </row>
    <row r="6498" spans="1:15" s="164" customFormat="1" ht="15" x14ac:dyDescent="0.15">
      <c r="A6498" s="164" t="s">
        <v>521</v>
      </c>
      <c r="B6498" s="164" t="s">
        <v>522</v>
      </c>
      <c r="C6498" s="164" t="s">
        <v>523</v>
      </c>
      <c r="D6498" s="164" t="s">
        <v>530</v>
      </c>
      <c r="E6498" s="164" t="s">
        <v>517</v>
      </c>
      <c r="F6498" s="193">
        <v>45822</v>
      </c>
      <c r="G6498" s="164" t="s">
        <v>18</v>
      </c>
      <c r="H6498" s="194">
        <v>799200</v>
      </c>
      <c r="I6498" s="164" t="s">
        <v>16</v>
      </c>
      <c r="J6498" s="164">
        <v>1998</v>
      </c>
      <c r="L6498" s="164">
        <v>2025</v>
      </c>
      <c r="M6498" s="164" t="s">
        <v>525</v>
      </c>
      <c r="N6498" s="164" t="s">
        <v>526</v>
      </c>
    </row>
    <row r="6499" spans="1:15" s="164" customFormat="1" ht="15" x14ac:dyDescent="0.15">
      <c r="A6499" s="164" t="s">
        <v>521</v>
      </c>
      <c r="B6499" s="164" t="s">
        <v>522</v>
      </c>
      <c r="C6499" s="164" t="s">
        <v>523</v>
      </c>
      <c r="D6499" s="164" t="s">
        <v>530</v>
      </c>
      <c r="E6499" s="164" t="s">
        <v>518</v>
      </c>
      <c r="F6499" s="193">
        <v>45822</v>
      </c>
      <c r="G6499" s="164" t="s">
        <v>19</v>
      </c>
      <c r="H6499" s="194">
        <v>80000</v>
      </c>
      <c r="I6499" s="164" t="s">
        <v>16</v>
      </c>
      <c r="L6499" s="164">
        <v>2025</v>
      </c>
      <c r="M6499" s="164" t="s">
        <v>525</v>
      </c>
      <c r="N6499" s="164" t="s">
        <v>526</v>
      </c>
    </row>
    <row r="6500" spans="1:15" s="164" customFormat="1" ht="15" x14ac:dyDescent="0.15">
      <c r="A6500" s="164" t="s">
        <v>521</v>
      </c>
      <c r="B6500" s="164" t="s">
        <v>688</v>
      </c>
      <c r="C6500" s="164" t="s">
        <v>523</v>
      </c>
      <c r="D6500" s="164" t="s">
        <v>530</v>
      </c>
      <c r="E6500" s="164" t="s">
        <v>518</v>
      </c>
      <c r="F6500" s="193">
        <v>45822</v>
      </c>
      <c r="G6500" s="164" t="s">
        <v>689</v>
      </c>
      <c r="H6500" s="194">
        <v>360000</v>
      </c>
      <c r="I6500" s="164" t="s">
        <v>16</v>
      </c>
      <c r="L6500" s="164">
        <v>2025</v>
      </c>
      <c r="M6500" s="164" t="s">
        <v>525</v>
      </c>
      <c r="N6500" s="164" t="s">
        <v>526</v>
      </c>
    </row>
    <row r="6501" spans="1:15" s="164" customFormat="1" ht="15" x14ac:dyDescent="0.15">
      <c r="A6501" s="164" t="s">
        <v>521</v>
      </c>
      <c r="B6501" s="164" t="s">
        <v>688</v>
      </c>
      <c r="C6501" s="164" t="s">
        <v>523</v>
      </c>
      <c r="D6501" s="164" t="s">
        <v>530</v>
      </c>
      <c r="E6501" s="164" t="s">
        <v>517</v>
      </c>
      <c r="F6501" s="193">
        <v>45822</v>
      </c>
      <c r="G6501" s="164" t="s">
        <v>689</v>
      </c>
      <c r="H6501" s="194">
        <v>4560000</v>
      </c>
      <c r="I6501" s="164" t="s">
        <v>16</v>
      </c>
      <c r="L6501" s="164">
        <v>2025</v>
      </c>
      <c r="M6501" s="164" t="s">
        <v>525</v>
      </c>
      <c r="N6501" s="164" t="s">
        <v>526</v>
      </c>
    </row>
    <row r="6502" spans="1:15" s="164" customFormat="1" ht="15" x14ac:dyDescent="0.15">
      <c r="A6502" s="164" t="s">
        <v>521</v>
      </c>
      <c r="B6502" s="164" t="s">
        <v>522</v>
      </c>
      <c r="C6502" s="164" t="s">
        <v>535</v>
      </c>
      <c r="D6502" s="164" t="s">
        <v>524</v>
      </c>
      <c r="E6502" s="164" t="s">
        <v>519</v>
      </c>
      <c r="F6502" s="193">
        <v>45821</v>
      </c>
      <c r="G6502" s="164" t="s">
        <v>18</v>
      </c>
      <c r="H6502" s="194">
        <v>547315</v>
      </c>
      <c r="I6502" s="164" t="s">
        <v>16</v>
      </c>
      <c r="J6502" s="164">
        <v>6439</v>
      </c>
      <c r="L6502" s="164">
        <v>2025</v>
      </c>
      <c r="M6502" s="164" t="s">
        <v>525</v>
      </c>
      <c r="N6502" s="164" t="s">
        <v>526</v>
      </c>
      <c r="O6502" s="164" t="s">
        <v>767</v>
      </c>
    </row>
    <row r="6503" spans="1:15" s="164" customFormat="1" ht="15" x14ac:dyDescent="0.15">
      <c r="A6503" s="164" t="s">
        <v>521</v>
      </c>
      <c r="B6503" s="164" t="s">
        <v>522</v>
      </c>
      <c r="C6503" s="164" t="s">
        <v>523</v>
      </c>
      <c r="D6503" s="164" t="s">
        <v>530</v>
      </c>
      <c r="E6503" s="164" t="s">
        <v>517</v>
      </c>
      <c r="F6503" s="193">
        <v>45821</v>
      </c>
      <c r="G6503" s="164" t="s">
        <v>19</v>
      </c>
      <c r="H6503" s="194">
        <v>1200000</v>
      </c>
      <c r="I6503" s="164" t="s">
        <v>16</v>
      </c>
      <c r="L6503" s="164">
        <v>2025</v>
      </c>
      <c r="M6503" s="164" t="s">
        <v>525</v>
      </c>
      <c r="N6503" s="164" t="s">
        <v>526</v>
      </c>
    </row>
    <row r="6504" spans="1:15" s="164" customFormat="1" ht="15" x14ac:dyDescent="0.15">
      <c r="A6504" s="164" t="s">
        <v>521</v>
      </c>
      <c r="B6504" s="164" t="s">
        <v>522</v>
      </c>
      <c r="C6504" s="164" t="s">
        <v>523</v>
      </c>
      <c r="D6504" s="164" t="s">
        <v>524</v>
      </c>
      <c r="E6504" s="164" t="s">
        <v>519</v>
      </c>
      <c r="F6504" s="193">
        <v>45821</v>
      </c>
      <c r="G6504" s="164" t="s">
        <v>18</v>
      </c>
      <c r="H6504" s="194">
        <v>952000</v>
      </c>
      <c r="I6504" s="164" t="s">
        <v>16</v>
      </c>
      <c r="J6504" s="164">
        <v>11200</v>
      </c>
      <c r="L6504" s="164">
        <v>2025</v>
      </c>
      <c r="M6504" s="164" t="s">
        <v>525</v>
      </c>
      <c r="N6504" s="164" t="s">
        <v>526</v>
      </c>
      <c r="O6504" s="164" t="s">
        <v>767</v>
      </c>
    </row>
    <row r="6505" spans="1:15" s="164" customFormat="1" ht="15" x14ac:dyDescent="0.15">
      <c r="A6505" s="164" t="s">
        <v>521</v>
      </c>
      <c r="B6505" s="164" t="s">
        <v>522</v>
      </c>
      <c r="C6505" s="164" t="s">
        <v>523</v>
      </c>
      <c r="D6505" s="164" t="s">
        <v>524</v>
      </c>
      <c r="E6505" s="164" t="s">
        <v>519</v>
      </c>
      <c r="F6505" s="193">
        <v>45821</v>
      </c>
      <c r="G6505" s="164" t="s">
        <v>18</v>
      </c>
      <c r="H6505" s="194">
        <v>263500</v>
      </c>
      <c r="I6505" s="164" t="s">
        <v>16</v>
      </c>
      <c r="J6505" s="164">
        <v>3100</v>
      </c>
      <c r="L6505" s="164">
        <v>2025</v>
      </c>
      <c r="M6505" s="164" t="s">
        <v>525</v>
      </c>
      <c r="N6505" s="164" t="s">
        <v>526</v>
      </c>
    </row>
    <row r="6506" spans="1:15" s="164" customFormat="1" ht="15" x14ac:dyDescent="0.15">
      <c r="A6506" s="164" t="s">
        <v>521</v>
      </c>
      <c r="B6506" s="164" t="s">
        <v>522</v>
      </c>
      <c r="C6506" s="164" t="s">
        <v>523</v>
      </c>
      <c r="D6506" s="164" t="s">
        <v>530</v>
      </c>
      <c r="E6506" s="164" t="s">
        <v>517</v>
      </c>
      <c r="F6506" s="193">
        <v>45821</v>
      </c>
      <c r="G6506" s="164" t="s">
        <v>18</v>
      </c>
      <c r="H6506" s="194">
        <v>964400</v>
      </c>
      <c r="I6506" s="164" t="s">
        <v>16</v>
      </c>
      <c r="J6506" s="164">
        <v>2411</v>
      </c>
      <c r="L6506" s="164">
        <v>2025</v>
      </c>
      <c r="M6506" s="164" t="s">
        <v>525</v>
      </c>
      <c r="N6506" s="164" t="s">
        <v>526</v>
      </c>
    </row>
    <row r="6507" spans="1:15" s="164" customFormat="1" ht="15" x14ac:dyDescent="0.15">
      <c r="A6507" s="164" t="s">
        <v>521</v>
      </c>
      <c r="B6507" s="164" t="s">
        <v>609</v>
      </c>
      <c r="C6507" s="164" t="s">
        <v>523</v>
      </c>
      <c r="D6507" s="164" t="s">
        <v>530</v>
      </c>
      <c r="E6507" s="164" t="s">
        <v>518</v>
      </c>
      <c r="F6507" s="193">
        <v>45821</v>
      </c>
      <c r="G6507" s="164" t="s">
        <v>25</v>
      </c>
      <c r="H6507" s="194">
        <v>336000</v>
      </c>
      <c r="I6507" s="164" t="s">
        <v>16</v>
      </c>
      <c r="J6507" s="164">
        <v>840</v>
      </c>
      <c r="L6507" s="164">
        <v>2025</v>
      </c>
      <c r="M6507" s="164" t="s">
        <v>525</v>
      </c>
      <c r="N6507" s="164" t="s">
        <v>526</v>
      </c>
    </row>
    <row r="6508" spans="1:15" s="164" customFormat="1" ht="15" x14ac:dyDescent="0.15">
      <c r="A6508" s="164" t="s">
        <v>521</v>
      </c>
      <c r="B6508" s="164" t="s">
        <v>609</v>
      </c>
      <c r="C6508" s="164" t="s">
        <v>523</v>
      </c>
      <c r="D6508" s="164" t="s">
        <v>530</v>
      </c>
      <c r="E6508" s="164" t="s">
        <v>517</v>
      </c>
      <c r="F6508" s="193">
        <v>45821</v>
      </c>
      <c r="G6508" s="164" t="s">
        <v>25</v>
      </c>
      <c r="H6508" s="194">
        <v>3718400</v>
      </c>
      <c r="I6508" s="164" t="s">
        <v>16</v>
      </c>
      <c r="J6508" s="164">
        <v>9296</v>
      </c>
      <c r="L6508" s="164">
        <v>2025</v>
      </c>
      <c r="M6508" s="164" t="s">
        <v>525</v>
      </c>
      <c r="N6508" s="164" t="s">
        <v>526</v>
      </c>
    </row>
    <row r="6509" spans="1:15" s="164" customFormat="1" ht="15" x14ac:dyDescent="0.15">
      <c r="A6509" s="164" t="s">
        <v>521</v>
      </c>
      <c r="B6509" s="164" t="s">
        <v>615</v>
      </c>
      <c r="C6509" s="164" t="s">
        <v>523</v>
      </c>
      <c r="D6509" s="164" t="s">
        <v>530</v>
      </c>
      <c r="E6509" s="164" t="s">
        <v>518</v>
      </c>
      <c r="F6509" s="193">
        <v>45821</v>
      </c>
      <c r="G6509" s="164" t="s">
        <v>26</v>
      </c>
      <c r="H6509" s="194">
        <v>1052800</v>
      </c>
      <c r="I6509" s="164" t="s">
        <v>16</v>
      </c>
      <c r="J6509" s="164">
        <v>2632</v>
      </c>
      <c r="L6509" s="164">
        <v>2025</v>
      </c>
      <c r="M6509" s="164" t="s">
        <v>525</v>
      </c>
      <c r="N6509" s="164" t="s">
        <v>526</v>
      </c>
    </row>
    <row r="6510" spans="1:15" s="164" customFormat="1" ht="15" x14ac:dyDescent="0.15">
      <c r="A6510" s="164" t="s">
        <v>521</v>
      </c>
      <c r="B6510" s="164" t="s">
        <v>615</v>
      </c>
      <c r="C6510" s="164" t="s">
        <v>523</v>
      </c>
      <c r="D6510" s="164" t="s">
        <v>524</v>
      </c>
      <c r="E6510" s="164" t="s">
        <v>519</v>
      </c>
      <c r="F6510" s="193">
        <v>45821</v>
      </c>
      <c r="G6510" s="164" t="s">
        <v>26</v>
      </c>
      <c r="H6510" s="194">
        <v>72250</v>
      </c>
      <c r="I6510" s="164" t="s">
        <v>16</v>
      </c>
      <c r="J6510" s="164">
        <v>850</v>
      </c>
      <c r="L6510" s="164">
        <v>2025</v>
      </c>
      <c r="M6510" s="164" t="s">
        <v>525</v>
      </c>
      <c r="N6510" s="164" t="s">
        <v>526</v>
      </c>
    </row>
    <row r="6511" spans="1:15" s="164" customFormat="1" ht="15" x14ac:dyDescent="0.15">
      <c r="A6511" s="164" t="s">
        <v>521</v>
      </c>
      <c r="B6511" s="164" t="s">
        <v>615</v>
      </c>
      <c r="C6511" s="164" t="s">
        <v>523</v>
      </c>
      <c r="D6511" s="164" t="s">
        <v>530</v>
      </c>
      <c r="E6511" s="164" t="s">
        <v>517</v>
      </c>
      <c r="F6511" s="193">
        <v>45821</v>
      </c>
      <c r="G6511" s="164" t="s">
        <v>26</v>
      </c>
      <c r="H6511" s="194">
        <v>165200</v>
      </c>
      <c r="I6511" s="164" t="s">
        <v>16</v>
      </c>
      <c r="J6511" s="164">
        <v>413</v>
      </c>
      <c r="L6511" s="164">
        <v>2025</v>
      </c>
      <c r="M6511" s="164" t="s">
        <v>525</v>
      </c>
      <c r="N6511" s="164" t="s">
        <v>526</v>
      </c>
    </row>
    <row r="6512" spans="1:15" s="164" customFormat="1" ht="15" x14ac:dyDescent="0.15">
      <c r="A6512" s="164" t="s">
        <v>521</v>
      </c>
      <c r="B6512" s="164" t="s">
        <v>572</v>
      </c>
      <c r="C6512" s="164" t="s">
        <v>523</v>
      </c>
      <c r="D6512" s="164" t="s">
        <v>530</v>
      </c>
      <c r="E6512" s="164" t="s">
        <v>517</v>
      </c>
      <c r="F6512" s="193">
        <v>45821</v>
      </c>
      <c r="G6512" s="164" t="s">
        <v>757</v>
      </c>
      <c r="H6512" s="194">
        <v>800000</v>
      </c>
      <c r="I6512" s="164" t="s">
        <v>16</v>
      </c>
      <c r="L6512" s="164">
        <v>2025</v>
      </c>
      <c r="M6512" s="164" t="s">
        <v>525</v>
      </c>
      <c r="N6512" s="164" t="s">
        <v>526</v>
      </c>
    </row>
    <row r="6513" spans="1:14" s="164" customFormat="1" ht="15" x14ac:dyDescent="0.15">
      <c r="A6513" s="164" t="s">
        <v>521</v>
      </c>
      <c r="B6513" s="164" t="s">
        <v>572</v>
      </c>
      <c r="C6513" s="164" t="s">
        <v>523</v>
      </c>
      <c r="D6513" s="164" t="s">
        <v>524</v>
      </c>
      <c r="E6513" s="164" t="s">
        <v>519</v>
      </c>
      <c r="F6513" s="193">
        <v>45821</v>
      </c>
      <c r="G6513" s="164" t="s">
        <v>574</v>
      </c>
      <c r="H6513" s="194">
        <v>3480000</v>
      </c>
      <c r="I6513" s="164" t="s">
        <v>16</v>
      </c>
      <c r="J6513" s="164">
        <v>40000</v>
      </c>
      <c r="L6513" s="164">
        <v>2025</v>
      </c>
      <c r="M6513" s="164" t="s">
        <v>525</v>
      </c>
      <c r="N6513" s="164" t="s">
        <v>526</v>
      </c>
    </row>
    <row r="6514" spans="1:14" s="164" customFormat="1" ht="15" x14ac:dyDescent="0.15">
      <c r="A6514" s="164" t="s">
        <v>521</v>
      </c>
      <c r="B6514" s="164" t="s">
        <v>572</v>
      </c>
      <c r="C6514" s="164" t="s">
        <v>523</v>
      </c>
      <c r="D6514" s="164" t="s">
        <v>530</v>
      </c>
      <c r="E6514" s="164" t="s">
        <v>517</v>
      </c>
      <c r="F6514" s="193">
        <v>45821</v>
      </c>
      <c r="G6514" s="164" t="s">
        <v>574</v>
      </c>
      <c r="H6514" s="194">
        <v>720000</v>
      </c>
      <c r="I6514" s="164" t="s">
        <v>16</v>
      </c>
      <c r="L6514" s="164">
        <v>2025</v>
      </c>
      <c r="M6514" s="164" t="s">
        <v>525</v>
      </c>
      <c r="N6514" s="164" t="s">
        <v>526</v>
      </c>
    </row>
    <row r="6515" spans="1:14" s="164" customFormat="1" ht="15" x14ac:dyDescent="0.15">
      <c r="A6515" s="164" t="s">
        <v>521</v>
      </c>
      <c r="B6515" s="164" t="s">
        <v>603</v>
      </c>
      <c r="C6515" s="164" t="s">
        <v>523</v>
      </c>
      <c r="D6515" s="164" t="s">
        <v>525</v>
      </c>
      <c r="E6515" s="164" t="s">
        <v>525</v>
      </c>
      <c r="F6515" s="193">
        <v>45821</v>
      </c>
      <c r="G6515" s="164" t="s">
        <v>604</v>
      </c>
      <c r="H6515" s="194">
        <v>8611</v>
      </c>
      <c r="I6515" s="164" t="s">
        <v>22</v>
      </c>
      <c r="L6515" s="164">
        <v>2024</v>
      </c>
      <c r="M6515" s="164" t="s">
        <v>525</v>
      </c>
      <c r="N6515" s="164" t="s">
        <v>569</v>
      </c>
    </row>
    <row r="6516" spans="1:14" s="164" customFormat="1" ht="15" x14ac:dyDescent="0.15">
      <c r="A6516" s="164" t="s">
        <v>521</v>
      </c>
      <c r="B6516" s="164" t="s">
        <v>647</v>
      </c>
      <c r="C6516" s="164" t="s">
        <v>523</v>
      </c>
      <c r="D6516" s="164" t="s">
        <v>525</v>
      </c>
      <c r="E6516" s="164" t="s">
        <v>525</v>
      </c>
      <c r="F6516" s="193">
        <v>45821</v>
      </c>
      <c r="G6516" s="164" t="s">
        <v>650</v>
      </c>
      <c r="H6516" s="194">
        <v>1540356</v>
      </c>
      <c r="I6516" s="164" t="s">
        <v>16</v>
      </c>
      <c r="L6516" s="164">
        <v>2024</v>
      </c>
      <c r="M6516" s="164" t="s">
        <v>525</v>
      </c>
      <c r="N6516" s="164" t="s">
        <v>569</v>
      </c>
    </row>
    <row r="6517" spans="1:14" s="164" customFormat="1" ht="15" x14ac:dyDescent="0.15">
      <c r="A6517" s="164" t="s">
        <v>521</v>
      </c>
      <c r="B6517" s="164" t="s">
        <v>647</v>
      </c>
      <c r="C6517" s="164" t="s">
        <v>535</v>
      </c>
      <c r="D6517" s="164" t="s">
        <v>525</v>
      </c>
      <c r="E6517" s="164" t="s">
        <v>519</v>
      </c>
      <c r="F6517" s="193">
        <v>45821</v>
      </c>
      <c r="G6517" s="164" t="s">
        <v>650</v>
      </c>
      <c r="H6517" s="194">
        <v>50160</v>
      </c>
      <c r="I6517" s="164" t="s">
        <v>16</v>
      </c>
      <c r="L6517" s="164">
        <v>2024</v>
      </c>
      <c r="M6517" s="164" t="s">
        <v>525</v>
      </c>
      <c r="N6517" s="164" t="s">
        <v>569</v>
      </c>
    </row>
    <row r="6518" spans="1:14" s="164" customFormat="1" ht="15" x14ac:dyDescent="0.15">
      <c r="A6518" s="164" t="s">
        <v>521</v>
      </c>
      <c r="B6518" s="164" t="s">
        <v>647</v>
      </c>
      <c r="C6518" s="164" t="s">
        <v>523</v>
      </c>
      <c r="D6518" s="164" t="s">
        <v>525</v>
      </c>
      <c r="E6518" s="164" t="s">
        <v>519</v>
      </c>
      <c r="F6518" s="193">
        <v>45821</v>
      </c>
      <c r="G6518" s="164" t="s">
        <v>650</v>
      </c>
      <c r="H6518" s="194">
        <v>345677</v>
      </c>
      <c r="I6518" s="164" t="s">
        <v>16</v>
      </c>
      <c r="L6518" s="164">
        <v>2024</v>
      </c>
      <c r="M6518" s="164" t="s">
        <v>525</v>
      </c>
      <c r="N6518" s="164" t="s">
        <v>569</v>
      </c>
    </row>
    <row r="6519" spans="1:14" s="164" customFormat="1" ht="15" x14ac:dyDescent="0.15">
      <c r="A6519" s="164" t="s">
        <v>521</v>
      </c>
      <c r="B6519" s="164" t="s">
        <v>647</v>
      </c>
      <c r="C6519" s="164" t="s">
        <v>535</v>
      </c>
      <c r="D6519" s="164" t="s">
        <v>525</v>
      </c>
      <c r="E6519" s="164" t="s">
        <v>531</v>
      </c>
      <c r="F6519" s="193">
        <v>45821</v>
      </c>
      <c r="G6519" s="164" t="s">
        <v>650</v>
      </c>
      <c r="H6519" s="194">
        <v>19965</v>
      </c>
      <c r="I6519" s="164" t="s">
        <v>16</v>
      </c>
      <c r="L6519" s="164">
        <v>2024</v>
      </c>
      <c r="M6519" s="164" t="s">
        <v>525</v>
      </c>
      <c r="N6519" s="164" t="s">
        <v>569</v>
      </c>
    </row>
    <row r="6520" spans="1:14" s="164" customFormat="1" ht="15" x14ac:dyDescent="0.15">
      <c r="A6520" s="164" t="s">
        <v>521</v>
      </c>
      <c r="B6520" s="164" t="s">
        <v>647</v>
      </c>
      <c r="C6520" s="164" t="s">
        <v>523</v>
      </c>
      <c r="D6520" s="164" t="s">
        <v>525</v>
      </c>
      <c r="E6520" s="164" t="s">
        <v>531</v>
      </c>
      <c r="F6520" s="193">
        <v>45821</v>
      </c>
      <c r="G6520" s="164" t="s">
        <v>650</v>
      </c>
      <c r="H6520" s="194">
        <v>5351086</v>
      </c>
      <c r="I6520" s="164" t="s">
        <v>16</v>
      </c>
      <c r="L6520" s="164">
        <v>2024</v>
      </c>
      <c r="M6520" s="164" t="s">
        <v>525</v>
      </c>
      <c r="N6520" s="164" t="s">
        <v>569</v>
      </c>
    </row>
    <row r="6521" spans="1:14" s="164" customFormat="1" ht="15" x14ac:dyDescent="0.15">
      <c r="A6521" s="164" t="s">
        <v>521</v>
      </c>
      <c r="B6521" s="164" t="s">
        <v>647</v>
      </c>
      <c r="C6521" s="164" t="s">
        <v>523</v>
      </c>
      <c r="D6521" s="164" t="s">
        <v>525</v>
      </c>
      <c r="E6521" s="164" t="s">
        <v>525</v>
      </c>
      <c r="F6521" s="193">
        <v>45821</v>
      </c>
      <c r="G6521" s="164" t="s">
        <v>648</v>
      </c>
      <c r="H6521" s="194">
        <v>11086</v>
      </c>
      <c r="I6521" s="164" t="s">
        <v>16</v>
      </c>
      <c r="L6521" s="164">
        <v>2024</v>
      </c>
      <c r="M6521" s="164" t="s">
        <v>525</v>
      </c>
      <c r="N6521" s="164" t="s">
        <v>569</v>
      </c>
    </row>
    <row r="6522" spans="1:14" s="164" customFormat="1" ht="15" x14ac:dyDescent="0.15">
      <c r="A6522" s="164" t="s">
        <v>521</v>
      </c>
      <c r="B6522" s="164" t="s">
        <v>647</v>
      </c>
      <c r="C6522" s="164" t="s">
        <v>523</v>
      </c>
      <c r="D6522" s="164" t="s">
        <v>525</v>
      </c>
      <c r="E6522" s="164" t="s">
        <v>519</v>
      </c>
      <c r="F6522" s="193">
        <v>45821</v>
      </c>
      <c r="G6522" s="164" t="s">
        <v>660</v>
      </c>
      <c r="H6522" s="194">
        <v>670309</v>
      </c>
      <c r="I6522" s="164" t="s">
        <v>16</v>
      </c>
      <c r="L6522" s="164">
        <v>2024</v>
      </c>
      <c r="M6522" s="164" t="s">
        <v>525</v>
      </c>
      <c r="N6522" s="164" t="s">
        <v>569</v>
      </c>
    </row>
    <row r="6523" spans="1:14" s="164" customFormat="1" ht="15" x14ac:dyDescent="0.15">
      <c r="A6523" s="164" t="s">
        <v>521</v>
      </c>
      <c r="B6523" s="164" t="s">
        <v>647</v>
      </c>
      <c r="C6523" s="164" t="s">
        <v>523</v>
      </c>
      <c r="D6523" s="164" t="s">
        <v>525</v>
      </c>
      <c r="E6523" s="164" t="s">
        <v>525</v>
      </c>
      <c r="F6523" s="193">
        <v>45821</v>
      </c>
      <c r="G6523" s="164" t="s">
        <v>659</v>
      </c>
      <c r="H6523" s="194">
        <v>565588</v>
      </c>
      <c r="I6523" s="164" t="s">
        <v>16</v>
      </c>
      <c r="L6523" s="164">
        <v>2024</v>
      </c>
      <c r="M6523" s="164" t="s">
        <v>525</v>
      </c>
      <c r="N6523" s="164" t="s">
        <v>569</v>
      </c>
    </row>
    <row r="6524" spans="1:14" s="164" customFormat="1" ht="15" x14ac:dyDescent="0.15">
      <c r="A6524" s="164" t="s">
        <v>521</v>
      </c>
      <c r="B6524" s="164" t="s">
        <v>647</v>
      </c>
      <c r="C6524" s="164" t="s">
        <v>535</v>
      </c>
      <c r="D6524" s="164" t="s">
        <v>525</v>
      </c>
      <c r="E6524" s="164" t="s">
        <v>519</v>
      </c>
      <c r="F6524" s="193">
        <v>45821</v>
      </c>
      <c r="G6524" s="164" t="s">
        <v>659</v>
      </c>
      <c r="H6524" s="194">
        <v>37400</v>
      </c>
      <c r="I6524" s="164" t="s">
        <v>16</v>
      </c>
      <c r="L6524" s="164">
        <v>2024</v>
      </c>
      <c r="M6524" s="164" t="s">
        <v>525</v>
      </c>
      <c r="N6524" s="164" t="s">
        <v>569</v>
      </c>
    </row>
    <row r="6525" spans="1:14" s="164" customFormat="1" ht="15" x14ac:dyDescent="0.15">
      <c r="A6525" s="164" t="s">
        <v>521</v>
      </c>
      <c r="B6525" s="164" t="s">
        <v>647</v>
      </c>
      <c r="C6525" s="164" t="s">
        <v>523</v>
      </c>
      <c r="D6525" s="164" t="s">
        <v>525</v>
      </c>
      <c r="E6525" s="164" t="s">
        <v>519</v>
      </c>
      <c r="F6525" s="193">
        <v>45821</v>
      </c>
      <c r="G6525" s="164" t="s">
        <v>659</v>
      </c>
      <c r="H6525" s="194">
        <v>312059</v>
      </c>
      <c r="I6525" s="164" t="s">
        <v>16</v>
      </c>
      <c r="L6525" s="164">
        <v>2024</v>
      </c>
      <c r="M6525" s="164" t="s">
        <v>525</v>
      </c>
      <c r="N6525" s="164" t="s">
        <v>569</v>
      </c>
    </row>
    <row r="6526" spans="1:14" s="164" customFormat="1" ht="15" x14ac:dyDescent="0.15">
      <c r="A6526" s="164" t="s">
        <v>521</v>
      </c>
      <c r="B6526" s="164" t="s">
        <v>647</v>
      </c>
      <c r="C6526" s="164" t="s">
        <v>523</v>
      </c>
      <c r="D6526" s="164" t="s">
        <v>525</v>
      </c>
      <c r="E6526" s="164" t="s">
        <v>531</v>
      </c>
      <c r="F6526" s="193">
        <v>45821</v>
      </c>
      <c r="G6526" s="164" t="s">
        <v>659</v>
      </c>
      <c r="H6526" s="194">
        <v>1347500</v>
      </c>
      <c r="I6526" s="164" t="s">
        <v>16</v>
      </c>
      <c r="L6526" s="164">
        <v>2024</v>
      </c>
      <c r="M6526" s="164" t="s">
        <v>525</v>
      </c>
      <c r="N6526" s="164" t="s">
        <v>569</v>
      </c>
    </row>
    <row r="6527" spans="1:14" s="164" customFormat="1" ht="15" x14ac:dyDescent="0.15">
      <c r="A6527" s="164" t="s">
        <v>521</v>
      </c>
      <c r="B6527" s="164" t="s">
        <v>688</v>
      </c>
      <c r="C6527" s="164" t="s">
        <v>523</v>
      </c>
      <c r="D6527" s="164" t="s">
        <v>530</v>
      </c>
      <c r="E6527" s="164" t="s">
        <v>518</v>
      </c>
      <c r="F6527" s="193">
        <v>45821</v>
      </c>
      <c r="G6527" s="164" t="s">
        <v>689</v>
      </c>
      <c r="H6527" s="194">
        <v>840000</v>
      </c>
      <c r="I6527" s="164" t="s">
        <v>16</v>
      </c>
      <c r="L6527" s="164">
        <v>2025</v>
      </c>
      <c r="M6527" s="164" t="s">
        <v>525</v>
      </c>
      <c r="N6527" s="164" t="s">
        <v>526</v>
      </c>
    </row>
    <row r="6528" spans="1:14" s="164" customFormat="1" ht="15" x14ac:dyDescent="0.15">
      <c r="A6528" s="164" t="s">
        <v>521</v>
      </c>
      <c r="B6528" s="164" t="s">
        <v>688</v>
      </c>
      <c r="C6528" s="164" t="s">
        <v>523</v>
      </c>
      <c r="D6528" s="164" t="s">
        <v>530</v>
      </c>
      <c r="E6528" s="164" t="s">
        <v>517</v>
      </c>
      <c r="F6528" s="193">
        <v>45821</v>
      </c>
      <c r="G6528" s="164" t="s">
        <v>689</v>
      </c>
      <c r="H6528" s="194">
        <v>5640000</v>
      </c>
      <c r="I6528" s="164" t="s">
        <v>16</v>
      </c>
      <c r="L6528" s="164">
        <v>2025</v>
      </c>
      <c r="M6528" s="164" t="s">
        <v>525</v>
      </c>
      <c r="N6528" s="164" t="s">
        <v>526</v>
      </c>
    </row>
    <row r="6529" spans="1:15" s="164" customFormat="1" ht="15" x14ac:dyDescent="0.15">
      <c r="A6529" s="164" t="s">
        <v>521</v>
      </c>
      <c r="B6529" s="164" t="s">
        <v>572</v>
      </c>
      <c r="C6529" s="164" t="s">
        <v>523</v>
      </c>
      <c r="D6529" s="164" t="s">
        <v>530</v>
      </c>
      <c r="E6529" s="164" t="s">
        <v>518</v>
      </c>
      <c r="F6529" s="193">
        <v>45820</v>
      </c>
      <c r="G6529" s="164" t="s">
        <v>574</v>
      </c>
      <c r="H6529" s="194">
        <v>80000</v>
      </c>
      <c r="I6529" s="164" t="s">
        <v>16</v>
      </c>
      <c r="L6529" s="164">
        <v>2025</v>
      </c>
      <c r="M6529" s="164" t="s">
        <v>525</v>
      </c>
      <c r="N6529" s="164" t="s">
        <v>526</v>
      </c>
      <c r="O6529" s="164" t="s">
        <v>768</v>
      </c>
    </row>
    <row r="6530" spans="1:15" s="164" customFormat="1" ht="15" x14ac:dyDescent="0.15">
      <c r="A6530" s="164" t="s">
        <v>521</v>
      </c>
      <c r="B6530" s="164" t="s">
        <v>522</v>
      </c>
      <c r="C6530" s="164" t="s">
        <v>535</v>
      </c>
      <c r="D6530" s="164" t="s">
        <v>524</v>
      </c>
      <c r="E6530" s="164" t="s">
        <v>519</v>
      </c>
      <c r="F6530" s="193">
        <v>45820</v>
      </c>
      <c r="G6530" s="164" t="s">
        <v>18</v>
      </c>
      <c r="H6530" s="194">
        <v>334050</v>
      </c>
      <c r="I6530" s="164" t="s">
        <v>16</v>
      </c>
      <c r="J6530" s="164">
        <v>3930</v>
      </c>
      <c r="L6530" s="164">
        <v>2025</v>
      </c>
      <c r="M6530" s="164" t="s">
        <v>525</v>
      </c>
      <c r="N6530" s="164" t="s">
        <v>526</v>
      </c>
      <c r="O6530" s="164" t="s">
        <v>769</v>
      </c>
    </row>
    <row r="6531" spans="1:15" s="164" customFormat="1" ht="15" x14ac:dyDescent="0.15">
      <c r="A6531" s="164" t="s">
        <v>521</v>
      </c>
      <c r="B6531" s="164" t="s">
        <v>572</v>
      </c>
      <c r="C6531" s="164" t="s">
        <v>523</v>
      </c>
      <c r="D6531" s="164" t="s">
        <v>524</v>
      </c>
      <c r="E6531" s="164" t="s">
        <v>519</v>
      </c>
      <c r="F6531" s="193">
        <v>45820</v>
      </c>
      <c r="G6531" s="164" t="s">
        <v>574</v>
      </c>
      <c r="H6531" s="194">
        <v>50000</v>
      </c>
      <c r="I6531" s="164" t="s">
        <v>16</v>
      </c>
      <c r="L6531" s="164">
        <v>2025</v>
      </c>
      <c r="M6531" s="164" t="s">
        <v>525</v>
      </c>
      <c r="N6531" s="164" t="s">
        <v>526</v>
      </c>
      <c r="O6531" s="164" t="s">
        <v>768</v>
      </c>
    </row>
    <row r="6532" spans="1:15" s="164" customFormat="1" ht="15" x14ac:dyDescent="0.15">
      <c r="A6532" s="164" t="s">
        <v>521</v>
      </c>
      <c r="B6532" s="164" t="s">
        <v>647</v>
      </c>
      <c r="C6532" s="164" t="s">
        <v>523</v>
      </c>
      <c r="D6532" s="164" t="s">
        <v>525</v>
      </c>
      <c r="E6532" s="164" t="s">
        <v>525</v>
      </c>
      <c r="F6532" s="193">
        <v>45820</v>
      </c>
      <c r="G6532" s="164" t="s">
        <v>650</v>
      </c>
      <c r="H6532" s="194">
        <v>1810305</v>
      </c>
      <c r="I6532" s="164" t="s">
        <v>16</v>
      </c>
      <c r="L6532" s="164">
        <v>2024</v>
      </c>
      <c r="M6532" s="164" t="s">
        <v>525</v>
      </c>
      <c r="N6532" s="164" t="s">
        <v>569</v>
      </c>
    </row>
    <row r="6533" spans="1:15" s="164" customFormat="1" ht="15" x14ac:dyDescent="0.15">
      <c r="A6533" s="164" t="s">
        <v>521</v>
      </c>
      <c r="B6533" s="164" t="s">
        <v>572</v>
      </c>
      <c r="C6533" s="164" t="s">
        <v>523</v>
      </c>
      <c r="D6533" s="164" t="s">
        <v>530</v>
      </c>
      <c r="E6533" s="164" t="s">
        <v>517</v>
      </c>
      <c r="F6533" s="193">
        <v>45820</v>
      </c>
      <c r="G6533" s="164" t="s">
        <v>574</v>
      </c>
      <c r="H6533" s="194">
        <v>90000</v>
      </c>
      <c r="I6533" s="164" t="s">
        <v>16</v>
      </c>
      <c r="L6533" s="164">
        <v>2025</v>
      </c>
      <c r="M6533" s="164" t="s">
        <v>525</v>
      </c>
      <c r="N6533" s="164" t="s">
        <v>526</v>
      </c>
      <c r="O6533" s="164" t="s">
        <v>768</v>
      </c>
    </row>
    <row r="6534" spans="1:15" s="164" customFormat="1" ht="15" x14ac:dyDescent="0.15">
      <c r="A6534" s="164" t="s">
        <v>521</v>
      </c>
      <c r="B6534" s="164" t="s">
        <v>522</v>
      </c>
      <c r="C6534" s="164" t="s">
        <v>523</v>
      </c>
      <c r="D6534" s="164" t="s">
        <v>524</v>
      </c>
      <c r="E6534" s="164" t="s">
        <v>519</v>
      </c>
      <c r="F6534" s="193">
        <v>45820</v>
      </c>
      <c r="G6534" s="164" t="s">
        <v>18</v>
      </c>
      <c r="H6534" s="194">
        <v>539750</v>
      </c>
      <c r="I6534" s="164" t="s">
        <v>16</v>
      </c>
      <c r="J6534" s="164">
        <v>6350</v>
      </c>
      <c r="L6534" s="164">
        <v>2025</v>
      </c>
      <c r="M6534" s="164" t="s">
        <v>525</v>
      </c>
      <c r="N6534" s="164" t="s">
        <v>526</v>
      </c>
      <c r="O6534" s="164" t="s">
        <v>769</v>
      </c>
    </row>
    <row r="6535" spans="1:15" s="164" customFormat="1" ht="15" x14ac:dyDescent="0.15">
      <c r="A6535" s="164" t="s">
        <v>521</v>
      </c>
      <c r="B6535" s="164" t="s">
        <v>572</v>
      </c>
      <c r="C6535" s="164" t="s">
        <v>523</v>
      </c>
      <c r="D6535" s="164" t="s">
        <v>530</v>
      </c>
      <c r="E6535" s="164" t="s">
        <v>518</v>
      </c>
      <c r="F6535" s="193">
        <v>45820</v>
      </c>
      <c r="G6535" s="164" t="s">
        <v>574</v>
      </c>
      <c r="H6535" s="194">
        <v>-8000000</v>
      </c>
      <c r="I6535" s="164" t="s">
        <v>16</v>
      </c>
      <c r="J6535" s="164">
        <v>20000</v>
      </c>
      <c r="L6535" s="164">
        <v>2025</v>
      </c>
      <c r="M6535" s="164" t="s">
        <v>525</v>
      </c>
      <c r="N6535" s="164" t="s">
        <v>526</v>
      </c>
      <c r="O6535" s="164" t="s">
        <v>770</v>
      </c>
    </row>
    <row r="6536" spans="1:15" s="164" customFormat="1" ht="15" x14ac:dyDescent="0.15">
      <c r="A6536" s="164" t="s">
        <v>521</v>
      </c>
      <c r="B6536" s="164" t="s">
        <v>647</v>
      </c>
      <c r="C6536" s="164" t="s">
        <v>535</v>
      </c>
      <c r="D6536" s="164" t="s">
        <v>525</v>
      </c>
      <c r="E6536" s="164" t="s">
        <v>519</v>
      </c>
      <c r="F6536" s="193">
        <v>45820</v>
      </c>
      <c r="G6536" s="164" t="s">
        <v>650</v>
      </c>
      <c r="H6536" s="194">
        <v>75240</v>
      </c>
      <c r="I6536" s="164" t="s">
        <v>16</v>
      </c>
      <c r="L6536" s="164">
        <v>2024</v>
      </c>
      <c r="M6536" s="164" t="s">
        <v>525</v>
      </c>
      <c r="N6536" s="164" t="s">
        <v>569</v>
      </c>
    </row>
    <row r="6537" spans="1:15" s="164" customFormat="1" ht="15" x14ac:dyDescent="0.15">
      <c r="A6537" s="164" t="s">
        <v>521</v>
      </c>
      <c r="B6537" s="164" t="s">
        <v>572</v>
      </c>
      <c r="C6537" s="164" t="s">
        <v>523</v>
      </c>
      <c r="D6537" s="164" t="s">
        <v>524</v>
      </c>
      <c r="E6537" s="164" t="s">
        <v>519</v>
      </c>
      <c r="F6537" s="193">
        <v>45820</v>
      </c>
      <c r="G6537" s="164" t="s">
        <v>574</v>
      </c>
      <c r="H6537" s="194">
        <v>-4250000</v>
      </c>
      <c r="I6537" s="164" t="s">
        <v>16</v>
      </c>
      <c r="J6537" s="164">
        <v>50000</v>
      </c>
      <c r="L6537" s="164">
        <v>2025</v>
      </c>
      <c r="M6537" s="164" t="s">
        <v>525</v>
      </c>
      <c r="N6537" s="164" t="s">
        <v>526</v>
      </c>
      <c r="O6537" s="164" t="s">
        <v>770</v>
      </c>
    </row>
    <row r="6538" spans="1:15" s="164" customFormat="1" ht="15" x14ac:dyDescent="0.15">
      <c r="A6538" s="164" t="s">
        <v>521</v>
      </c>
      <c r="B6538" s="164" t="s">
        <v>687</v>
      </c>
      <c r="C6538" s="164" t="s">
        <v>523</v>
      </c>
      <c r="D6538" s="164" t="s">
        <v>530</v>
      </c>
      <c r="E6538" s="164" t="s">
        <v>517</v>
      </c>
      <c r="F6538" s="193">
        <v>45820</v>
      </c>
      <c r="G6538" s="164" t="s">
        <v>39</v>
      </c>
      <c r="H6538" s="194">
        <v>134400</v>
      </c>
      <c r="I6538" s="164" t="s">
        <v>16</v>
      </c>
      <c r="J6538" s="164">
        <v>336</v>
      </c>
      <c r="L6538" s="164">
        <v>2025</v>
      </c>
      <c r="M6538" s="164" t="s">
        <v>525</v>
      </c>
      <c r="N6538" s="164" t="s">
        <v>526</v>
      </c>
    </row>
    <row r="6539" spans="1:15" s="164" customFormat="1" ht="15" x14ac:dyDescent="0.15">
      <c r="A6539" s="164" t="s">
        <v>521</v>
      </c>
      <c r="B6539" s="164" t="s">
        <v>572</v>
      </c>
      <c r="C6539" s="164" t="s">
        <v>523</v>
      </c>
      <c r="D6539" s="164" t="s">
        <v>530</v>
      </c>
      <c r="E6539" s="164" t="s">
        <v>517</v>
      </c>
      <c r="F6539" s="193">
        <v>45820</v>
      </c>
      <c r="G6539" s="164" t="s">
        <v>574</v>
      </c>
      <c r="H6539" s="194">
        <v>-36000000</v>
      </c>
      <c r="I6539" s="164" t="s">
        <v>16</v>
      </c>
      <c r="J6539" s="164">
        <v>90000</v>
      </c>
      <c r="L6539" s="164">
        <v>2025</v>
      </c>
      <c r="M6539" s="164" t="s">
        <v>525</v>
      </c>
      <c r="N6539" s="164" t="s">
        <v>526</v>
      </c>
      <c r="O6539" s="164" t="s">
        <v>770</v>
      </c>
    </row>
    <row r="6540" spans="1:15" s="164" customFormat="1" ht="15" x14ac:dyDescent="0.15">
      <c r="A6540" s="164" t="s">
        <v>521</v>
      </c>
      <c r="B6540" s="164" t="s">
        <v>647</v>
      </c>
      <c r="C6540" s="164" t="s">
        <v>523</v>
      </c>
      <c r="D6540" s="164" t="s">
        <v>525</v>
      </c>
      <c r="E6540" s="164" t="s">
        <v>519</v>
      </c>
      <c r="F6540" s="193">
        <v>45820</v>
      </c>
      <c r="G6540" s="164" t="s">
        <v>650</v>
      </c>
      <c r="H6540" s="194">
        <v>150306</v>
      </c>
      <c r="I6540" s="164" t="s">
        <v>16</v>
      </c>
      <c r="L6540" s="164">
        <v>2024</v>
      </c>
      <c r="M6540" s="164" t="s">
        <v>525</v>
      </c>
      <c r="N6540" s="164" t="s">
        <v>569</v>
      </c>
    </row>
    <row r="6541" spans="1:15" s="164" customFormat="1" ht="15" x14ac:dyDescent="0.15">
      <c r="A6541" s="164" t="s">
        <v>521</v>
      </c>
      <c r="B6541" s="164" t="s">
        <v>609</v>
      </c>
      <c r="C6541" s="164" t="s">
        <v>523</v>
      </c>
      <c r="D6541" s="164" t="s">
        <v>530</v>
      </c>
      <c r="E6541" s="164" t="s">
        <v>518</v>
      </c>
      <c r="F6541" s="193">
        <v>45820</v>
      </c>
      <c r="G6541" s="164" t="s">
        <v>25</v>
      </c>
      <c r="H6541" s="194">
        <v>268800</v>
      </c>
      <c r="I6541" s="164" t="s">
        <v>16</v>
      </c>
      <c r="J6541" s="164">
        <v>672</v>
      </c>
      <c r="L6541" s="164">
        <v>2025</v>
      </c>
      <c r="M6541" s="164" t="s">
        <v>525</v>
      </c>
      <c r="N6541" s="164" t="s">
        <v>526</v>
      </c>
    </row>
    <row r="6542" spans="1:15" s="164" customFormat="1" ht="15" x14ac:dyDescent="0.15">
      <c r="A6542" s="164" t="s">
        <v>521</v>
      </c>
      <c r="B6542" s="164" t="s">
        <v>647</v>
      </c>
      <c r="C6542" s="164" t="s">
        <v>535</v>
      </c>
      <c r="D6542" s="164" t="s">
        <v>525</v>
      </c>
      <c r="E6542" s="164" t="s">
        <v>531</v>
      </c>
      <c r="F6542" s="193">
        <v>45820</v>
      </c>
      <c r="G6542" s="164" t="s">
        <v>650</v>
      </c>
      <c r="H6542" s="194">
        <v>51942</v>
      </c>
      <c r="I6542" s="164" t="s">
        <v>16</v>
      </c>
      <c r="L6542" s="164">
        <v>2024</v>
      </c>
      <c r="M6542" s="164" t="s">
        <v>525</v>
      </c>
      <c r="N6542" s="164" t="s">
        <v>569</v>
      </c>
    </row>
    <row r="6543" spans="1:15" s="164" customFormat="1" ht="15" x14ac:dyDescent="0.15">
      <c r="A6543" s="164" t="s">
        <v>521</v>
      </c>
      <c r="B6543" s="164" t="s">
        <v>609</v>
      </c>
      <c r="C6543" s="164" t="s">
        <v>523</v>
      </c>
      <c r="D6543" s="164" t="s">
        <v>524</v>
      </c>
      <c r="E6543" s="164" t="s">
        <v>519</v>
      </c>
      <c r="F6543" s="193">
        <v>45820</v>
      </c>
      <c r="G6543" s="164" t="s">
        <v>25</v>
      </c>
      <c r="H6543" s="194">
        <v>43350</v>
      </c>
      <c r="I6543" s="164" t="s">
        <v>16</v>
      </c>
      <c r="J6543" s="164">
        <v>510</v>
      </c>
      <c r="L6543" s="164">
        <v>2025</v>
      </c>
      <c r="M6543" s="164" t="s">
        <v>525</v>
      </c>
      <c r="N6543" s="164" t="s">
        <v>526</v>
      </c>
    </row>
    <row r="6544" spans="1:15" s="164" customFormat="1" ht="15" x14ac:dyDescent="0.15">
      <c r="A6544" s="164" t="s">
        <v>521</v>
      </c>
      <c r="B6544" s="164" t="s">
        <v>647</v>
      </c>
      <c r="C6544" s="164" t="s">
        <v>523</v>
      </c>
      <c r="D6544" s="164" t="s">
        <v>525</v>
      </c>
      <c r="E6544" s="164" t="s">
        <v>531</v>
      </c>
      <c r="F6544" s="193">
        <v>45820</v>
      </c>
      <c r="G6544" s="164" t="s">
        <v>650</v>
      </c>
      <c r="H6544" s="194">
        <v>5155949</v>
      </c>
      <c r="I6544" s="164" t="s">
        <v>16</v>
      </c>
      <c r="L6544" s="164">
        <v>2024</v>
      </c>
      <c r="M6544" s="164" t="s">
        <v>525</v>
      </c>
      <c r="N6544" s="164" t="s">
        <v>569</v>
      </c>
    </row>
    <row r="6545" spans="1:14" s="164" customFormat="1" ht="15" x14ac:dyDescent="0.15">
      <c r="A6545" s="164" t="s">
        <v>521</v>
      </c>
      <c r="B6545" s="164" t="s">
        <v>609</v>
      </c>
      <c r="C6545" s="164" t="s">
        <v>523</v>
      </c>
      <c r="D6545" s="164" t="s">
        <v>530</v>
      </c>
      <c r="E6545" s="164" t="s">
        <v>517</v>
      </c>
      <c r="F6545" s="193">
        <v>45820</v>
      </c>
      <c r="G6545" s="164" t="s">
        <v>25</v>
      </c>
      <c r="H6545" s="194">
        <v>4614400</v>
      </c>
      <c r="I6545" s="164" t="s">
        <v>16</v>
      </c>
      <c r="J6545" s="164">
        <v>11536</v>
      </c>
      <c r="L6545" s="164">
        <v>2025</v>
      </c>
      <c r="M6545" s="164" t="s">
        <v>525</v>
      </c>
      <c r="N6545" s="164" t="s">
        <v>526</v>
      </c>
    </row>
    <row r="6546" spans="1:14" s="164" customFormat="1" ht="15" x14ac:dyDescent="0.15">
      <c r="A6546" s="164" t="s">
        <v>521</v>
      </c>
      <c r="B6546" s="164" t="s">
        <v>647</v>
      </c>
      <c r="C6546" s="164" t="s">
        <v>523</v>
      </c>
      <c r="D6546" s="164" t="s">
        <v>525</v>
      </c>
      <c r="E6546" s="164" t="s">
        <v>525</v>
      </c>
      <c r="F6546" s="193">
        <v>45820</v>
      </c>
      <c r="G6546" s="164" t="s">
        <v>648</v>
      </c>
      <c r="H6546" s="194">
        <v>128436</v>
      </c>
      <c r="I6546" s="164" t="s">
        <v>16</v>
      </c>
      <c r="L6546" s="164">
        <v>2024</v>
      </c>
      <c r="M6546" s="164" t="s">
        <v>525</v>
      </c>
      <c r="N6546" s="164" t="s">
        <v>569</v>
      </c>
    </row>
    <row r="6547" spans="1:14" s="164" customFormat="1" ht="15" x14ac:dyDescent="0.15">
      <c r="A6547" s="164" t="s">
        <v>521</v>
      </c>
      <c r="B6547" s="164" t="s">
        <v>615</v>
      </c>
      <c r="C6547" s="164" t="s">
        <v>523</v>
      </c>
      <c r="D6547" s="164" t="s">
        <v>530</v>
      </c>
      <c r="E6547" s="164" t="s">
        <v>518</v>
      </c>
      <c r="F6547" s="193">
        <v>45820</v>
      </c>
      <c r="G6547" s="164" t="s">
        <v>26</v>
      </c>
      <c r="H6547" s="194">
        <v>851200</v>
      </c>
      <c r="I6547" s="164" t="s">
        <v>16</v>
      </c>
      <c r="J6547" s="164">
        <v>2128</v>
      </c>
      <c r="L6547" s="164">
        <v>2025</v>
      </c>
      <c r="M6547" s="164" t="s">
        <v>525</v>
      </c>
      <c r="N6547" s="164" t="s">
        <v>526</v>
      </c>
    </row>
    <row r="6548" spans="1:14" s="164" customFormat="1" ht="15" x14ac:dyDescent="0.15">
      <c r="A6548" s="164" t="s">
        <v>521</v>
      </c>
      <c r="B6548" s="164" t="s">
        <v>647</v>
      </c>
      <c r="C6548" s="164" t="s">
        <v>523</v>
      </c>
      <c r="D6548" s="164" t="s">
        <v>525</v>
      </c>
      <c r="E6548" s="164" t="s">
        <v>531</v>
      </c>
      <c r="F6548" s="193">
        <v>45820</v>
      </c>
      <c r="G6548" s="164" t="s">
        <v>648</v>
      </c>
      <c r="H6548" s="194">
        <v>41958</v>
      </c>
      <c r="I6548" s="164" t="s">
        <v>16</v>
      </c>
      <c r="L6548" s="164">
        <v>2024</v>
      </c>
      <c r="M6548" s="164" t="s">
        <v>525</v>
      </c>
      <c r="N6548" s="164" t="s">
        <v>569</v>
      </c>
    </row>
    <row r="6549" spans="1:14" s="164" customFormat="1" ht="15" x14ac:dyDescent="0.15">
      <c r="A6549" s="164" t="s">
        <v>521</v>
      </c>
      <c r="B6549" s="164" t="s">
        <v>615</v>
      </c>
      <c r="C6549" s="164" t="s">
        <v>523</v>
      </c>
      <c r="D6549" s="164" t="s">
        <v>524</v>
      </c>
      <c r="E6549" s="164" t="s">
        <v>519</v>
      </c>
      <c r="F6549" s="193">
        <v>45820</v>
      </c>
      <c r="G6549" s="164" t="s">
        <v>26</v>
      </c>
      <c r="H6549" s="194">
        <v>79475</v>
      </c>
      <c r="I6549" s="164" t="s">
        <v>16</v>
      </c>
      <c r="J6549" s="164">
        <v>935</v>
      </c>
      <c r="L6549" s="164">
        <v>2025</v>
      </c>
      <c r="M6549" s="164" t="s">
        <v>525</v>
      </c>
      <c r="N6549" s="164" t="s">
        <v>526</v>
      </c>
    </row>
    <row r="6550" spans="1:14" s="164" customFormat="1" ht="15" x14ac:dyDescent="0.15">
      <c r="A6550" s="164" t="s">
        <v>521</v>
      </c>
      <c r="B6550" s="164" t="s">
        <v>647</v>
      </c>
      <c r="C6550" s="164" t="s">
        <v>523</v>
      </c>
      <c r="D6550" s="164" t="s">
        <v>525</v>
      </c>
      <c r="E6550" s="164" t="s">
        <v>519</v>
      </c>
      <c r="F6550" s="193">
        <v>45820</v>
      </c>
      <c r="G6550" s="164" t="s">
        <v>660</v>
      </c>
      <c r="H6550" s="194">
        <v>2098470</v>
      </c>
      <c r="I6550" s="164" t="s">
        <v>16</v>
      </c>
      <c r="L6550" s="164">
        <v>2024</v>
      </c>
      <c r="M6550" s="164" t="s">
        <v>525</v>
      </c>
      <c r="N6550" s="164" t="s">
        <v>569</v>
      </c>
    </row>
    <row r="6551" spans="1:14" s="164" customFormat="1" ht="15" x14ac:dyDescent="0.15">
      <c r="A6551" s="164" t="s">
        <v>521</v>
      </c>
      <c r="B6551" s="164" t="s">
        <v>615</v>
      </c>
      <c r="C6551" s="164" t="s">
        <v>523</v>
      </c>
      <c r="D6551" s="164" t="s">
        <v>530</v>
      </c>
      <c r="E6551" s="164" t="s">
        <v>517</v>
      </c>
      <c r="F6551" s="193">
        <v>45820</v>
      </c>
      <c r="G6551" s="164" t="s">
        <v>26</v>
      </c>
      <c r="H6551" s="194">
        <v>9273600</v>
      </c>
      <c r="I6551" s="164" t="s">
        <v>16</v>
      </c>
      <c r="J6551" s="164">
        <v>23184</v>
      </c>
      <c r="L6551" s="164">
        <v>2025</v>
      </c>
      <c r="M6551" s="164" t="s">
        <v>525</v>
      </c>
      <c r="N6551" s="164" t="s">
        <v>526</v>
      </c>
    </row>
    <row r="6552" spans="1:14" s="164" customFormat="1" ht="15" x14ac:dyDescent="0.15">
      <c r="A6552" s="164" t="s">
        <v>521</v>
      </c>
      <c r="B6552" s="164" t="s">
        <v>647</v>
      </c>
      <c r="C6552" s="164" t="s">
        <v>535</v>
      </c>
      <c r="D6552" s="164" t="s">
        <v>525</v>
      </c>
      <c r="E6552" s="164" t="s">
        <v>531</v>
      </c>
      <c r="F6552" s="193">
        <v>45820</v>
      </c>
      <c r="G6552" s="164" t="s">
        <v>660</v>
      </c>
      <c r="H6552" s="194">
        <v>46860</v>
      </c>
      <c r="I6552" s="164" t="s">
        <v>16</v>
      </c>
      <c r="L6552" s="164">
        <v>2024</v>
      </c>
      <c r="M6552" s="164" t="s">
        <v>525</v>
      </c>
      <c r="N6552" s="164" t="s">
        <v>569</v>
      </c>
    </row>
    <row r="6553" spans="1:14" s="164" customFormat="1" ht="15" x14ac:dyDescent="0.15">
      <c r="A6553" s="164" t="s">
        <v>521</v>
      </c>
      <c r="B6553" s="164" t="s">
        <v>647</v>
      </c>
      <c r="C6553" s="164" t="s">
        <v>523</v>
      </c>
      <c r="D6553" s="164" t="s">
        <v>525</v>
      </c>
      <c r="E6553" s="164" t="s">
        <v>525</v>
      </c>
      <c r="F6553" s="193">
        <v>45820</v>
      </c>
      <c r="G6553" s="164" t="s">
        <v>659</v>
      </c>
      <c r="H6553" s="194">
        <v>245856</v>
      </c>
      <c r="I6553" s="164" t="s">
        <v>16</v>
      </c>
      <c r="L6553" s="164">
        <v>2024</v>
      </c>
      <c r="M6553" s="164" t="s">
        <v>525</v>
      </c>
      <c r="N6553" s="164" t="s">
        <v>569</v>
      </c>
    </row>
    <row r="6554" spans="1:14" s="164" customFormat="1" ht="15" x14ac:dyDescent="0.15">
      <c r="A6554" s="164" t="s">
        <v>521</v>
      </c>
      <c r="B6554" s="164" t="s">
        <v>647</v>
      </c>
      <c r="C6554" s="164" t="s">
        <v>523</v>
      </c>
      <c r="D6554" s="164" t="s">
        <v>525</v>
      </c>
      <c r="E6554" s="164" t="s">
        <v>519</v>
      </c>
      <c r="F6554" s="193">
        <v>45820</v>
      </c>
      <c r="G6554" s="164" t="s">
        <v>659</v>
      </c>
      <c r="H6554" s="194">
        <v>164153</v>
      </c>
      <c r="I6554" s="164" t="s">
        <v>16</v>
      </c>
      <c r="L6554" s="164">
        <v>2024</v>
      </c>
      <c r="M6554" s="164" t="s">
        <v>525</v>
      </c>
      <c r="N6554" s="164" t="s">
        <v>569</v>
      </c>
    </row>
    <row r="6555" spans="1:14" s="164" customFormat="1" ht="15" x14ac:dyDescent="0.15">
      <c r="A6555" s="164" t="s">
        <v>521</v>
      </c>
      <c r="B6555" s="164" t="s">
        <v>647</v>
      </c>
      <c r="C6555" s="164" t="s">
        <v>523</v>
      </c>
      <c r="D6555" s="164" t="s">
        <v>525</v>
      </c>
      <c r="E6555" s="164" t="s">
        <v>531</v>
      </c>
      <c r="F6555" s="193">
        <v>45820</v>
      </c>
      <c r="G6555" s="164" t="s">
        <v>651</v>
      </c>
      <c r="H6555" s="194">
        <v>47256</v>
      </c>
      <c r="I6555" s="164" t="s">
        <v>16</v>
      </c>
      <c r="L6555" s="164">
        <v>2024</v>
      </c>
      <c r="M6555" s="164" t="s">
        <v>525</v>
      </c>
      <c r="N6555" s="164" t="s">
        <v>569</v>
      </c>
    </row>
    <row r="6556" spans="1:14" s="164" customFormat="1" ht="15" x14ac:dyDescent="0.15">
      <c r="A6556" s="164" t="s">
        <v>521</v>
      </c>
      <c r="B6556" s="164" t="s">
        <v>647</v>
      </c>
      <c r="C6556" s="164" t="s">
        <v>523</v>
      </c>
      <c r="D6556" s="164" t="s">
        <v>525</v>
      </c>
      <c r="E6556" s="164" t="s">
        <v>525</v>
      </c>
      <c r="F6556" s="193">
        <v>45820</v>
      </c>
      <c r="G6556" s="164" t="s">
        <v>661</v>
      </c>
      <c r="H6556" s="194">
        <v>42891</v>
      </c>
      <c r="I6556" s="164" t="s">
        <v>16</v>
      </c>
      <c r="L6556" s="164">
        <v>2024</v>
      </c>
      <c r="M6556" s="164" t="s">
        <v>525</v>
      </c>
      <c r="N6556" s="164" t="s">
        <v>569</v>
      </c>
    </row>
    <row r="6557" spans="1:14" s="164" customFormat="1" ht="15" x14ac:dyDescent="0.15">
      <c r="A6557" s="164" t="s">
        <v>521</v>
      </c>
      <c r="B6557" s="164" t="s">
        <v>572</v>
      </c>
      <c r="C6557" s="164" t="s">
        <v>523</v>
      </c>
      <c r="D6557" s="164" t="s">
        <v>530</v>
      </c>
      <c r="E6557" s="164" t="s">
        <v>518</v>
      </c>
      <c r="F6557" s="193">
        <v>45820</v>
      </c>
      <c r="G6557" s="164" t="s">
        <v>574</v>
      </c>
      <c r="H6557" s="194">
        <v>8000000</v>
      </c>
      <c r="I6557" s="164" t="s">
        <v>16</v>
      </c>
      <c r="J6557" s="164">
        <v>20000</v>
      </c>
      <c r="L6557" s="164">
        <v>2025</v>
      </c>
      <c r="M6557" s="164" t="s">
        <v>525</v>
      </c>
      <c r="N6557" s="164" t="s">
        <v>526</v>
      </c>
    </row>
    <row r="6558" spans="1:14" s="164" customFormat="1" ht="15" x14ac:dyDescent="0.15">
      <c r="A6558" s="164" t="s">
        <v>521</v>
      </c>
      <c r="B6558" s="164" t="s">
        <v>572</v>
      </c>
      <c r="C6558" s="164" t="s">
        <v>523</v>
      </c>
      <c r="D6558" s="164" t="s">
        <v>524</v>
      </c>
      <c r="E6558" s="164" t="s">
        <v>519</v>
      </c>
      <c r="F6558" s="193">
        <v>45820</v>
      </c>
      <c r="G6558" s="164" t="s">
        <v>574</v>
      </c>
      <c r="H6558" s="194">
        <v>4250000</v>
      </c>
      <c r="I6558" s="164" t="s">
        <v>16</v>
      </c>
      <c r="J6558" s="164">
        <v>50000</v>
      </c>
      <c r="L6558" s="164">
        <v>2025</v>
      </c>
      <c r="M6558" s="164" t="s">
        <v>525</v>
      </c>
      <c r="N6558" s="164" t="s">
        <v>526</v>
      </c>
    </row>
    <row r="6559" spans="1:14" s="164" customFormat="1" ht="15" x14ac:dyDescent="0.15">
      <c r="A6559" s="164" t="s">
        <v>521</v>
      </c>
      <c r="B6559" s="164" t="s">
        <v>572</v>
      </c>
      <c r="C6559" s="164" t="s">
        <v>523</v>
      </c>
      <c r="D6559" s="164" t="s">
        <v>530</v>
      </c>
      <c r="E6559" s="164" t="s">
        <v>517</v>
      </c>
      <c r="F6559" s="193">
        <v>45820</v>
      </c>
      <c r="G6559" s="164" t="s">
        <v>574</v>
      </c>
      <c r="H6559" s="194">
        <v>36000000</v>
      </c>
      <c r="I6559" s="164" t="s">
        <v>16</v>
      </c>
      <c r="J6559" s="164">
        <v>90000</v>
      </c>
      <c r="L6559" s="164">
        <v>2025</v>
      </c>
      <c r="M6559" s="164" t="s">
        <v>525</v>
      </c>
      <c r="N6559" s="164" t="s">
        <v>526</v>
      </c>
    </row>
    <row r="6560" spans="1:14" s="164" customFormat="1" ht="15" x14ac:dyDescent="0.15">
      <c r="A6560" s="164" t="s">
        <v>521</v>
      </c>
      <c r="B6560" s="164" t="s">
        <v>572</v>
      </c>
      <c r="C6560" s="164" t="s">
        <v>523</v>
      </c>
      <c r="D6560" s="164" t="s">
        <v>530</v>
      </c>
      <c r="E6560" s="164" t="s">
        <v>517</v>
      </c>
      <c r="F6560" s="193">
        <v>45820</v>
      </c>
      <c r="G6560" s="164" t="s">
        <v>757</v>
      </c>
      <c r="H6560" s="194">
        <v>160000</v>
      </c>
      <c r="I6560" s="164" t="s">
        <v>16</v>
      </c>
      <c r="L6560" s="164">
        <v>2025</v>
      </c>
      <c r="M6560" s="164" t="s">
        <v>525</v>
      </c>
      <c r="N6560" s="164" t="s">
        <v>526</v>
      </c>
    </row>
    <row r="6561" spans="1:14" s="164" customFormat="1" ht="15" x14ac:dyDescent="0.15">
      <c r="A6561" s="164" t="s">
        <v>521</v>
      </c>
      <c r="B6561" s="164" t="s">
        <v>522</v>
      </c>
      <c r="C6561" s="164" t="s">
        <v>523</v>
      </c>
      <c r="D6561" s="164" t="s">
        <v>530</v>
      </c>
      <c r="E6561" s="164" t="s">
        <v>518</v>
      </c>
      <c r="F6561" s="193">
        <v>45820</v>
      </c>
      <c r="G6561" s="164" t="s">
        <v>19</v>
      </c>
      <c r="H6561" s="194">
        <v>80000</v>
      </c>
      <c r="I6561" s="164" t="s">
        <v>16</v>
      </c>
      <c r="L6561" s="164">
        <v>2025</v>
      </c>
      <c r="M6561" s="164" t="s">
        <v>525</v>
      </c>
      <c r="N6561" s="164" t="s">
        <v>526</v>
      </c>
    </row>
    <row r="6562" spans="1:14" s="164" customFormat="1" ht="15" x14ac:dyDescent="0.15">
      <c r="A6562" s="164" t="s">
        <v>521</v>
      </c>
      <c r="B6562" s="164" t="s">
        <v>522</v>
      </c>
      <c r="C6562" s="164" t="s">
        <v>523</v>
      </c>
      <c r="D6562" s="164" t="s">
        <v>524</v>
      </c>
      <c r="E6562" s="164" t="s">
        <v>519</v>
      </c>
      <c r="F6562" s="193">
        <v>45820</v>
      </c>
      <c r="G6562" s="164" t="s">
        <v>19</v>
      </c>
      <c r="H6562" s="194">
        <v>3400000</v>
      </c>
      <c r="I6562" s="164" t="s">
        <v>16</v>
      </c>
      <c r="J6562" s="164">
        <v>40000</v>
      </c>
      <c r="L6562" s="164">
        <v>2025</v>
      </c>
      <c r="M6562" s="164" t="s">
        <v>525</v>
      </c>
      <c r="N6562" s="164" t="s">
        <v>526</v>
      </c>
    </row>
    <row r="6563" spans="1:14" s="164" customFormat="1" ht="15" x14ac:dyDescent="0.15">
      <c r="A6563" s="164" t="s">
        <v>521</v>
      </c>
      <c r="B6563" s="164" t="s">
        <v>522</v>
      </c>
      <c r="C6563" s="164" t="s">
        <v>535</v>
      </c>
      <c r="D6563" s="164" t="s">
        <v>524</v>
      </c>
      <c r="E6563" s="164" t="s">
        <v>519</v>
      </c>
      <c r="F6563" s="193">
        <v>45820</v>
      </c>
      <c r="G6563" s="164" t="s">
        <v>18</v>
      </c>
      <c r="H6563" s="194">
        <v>154530</v>
      </c>
      <c r="I6563" s="164" t="s">
        <v>16</v>
      </c>
      <c r="J6563" s="164">
        <v>1818</v>
      </c>
      <c r="L6563" s="164">
        <v>2025</v>
      </c>
      <c r="M6563" s="164" t="s">
        <v>525</v>
      </c>
      <c r="N6563" s="164" t="s">
        <v>526</v>
      </c>
    </row>
    <row r="6564" spans="1:14" s="164" customFormat="1" ht="15" x14ac:dyDescent="0.15">
      <c r="A6564" s="164" t="s">
        <v>521</v>
      </c>
      <c r="B6564" s="164" t="s">
        <v>522</v>
      </c>
      <c r="C6564" s="164" t="s">
        <v>523</v>
      </c>
      <c r="D6564" s="164" t="s">
        <v>524</v>
      </c>
      <c r="E6564" s="164" t="s">
        <v>519</v>
      </c>
      <c r="F6564" s="193">
        <v>45820</v>
      </c>
      <c r="G6564" s="164" t="s">
        <v>18</v>
      </c>
      <c r="H6564" s="194">
        <v>29750</v>
      </c>
      <c r="I6564" s="164" t="s">
        <v>16</v>
      </c>
      <c r="J6564" s="164">
        <v>350</v>
      </c>
      <c r="L6564" s="164">
        <v>2025</v>
      </c>
      <c r="M6564" s="164" t="s">
        <v>525</v>
      </c>
      <c r="N6564" s="164" t="s">
        <v>526</v>
      </c>
    </row>
    <row r="6565" spans="1:14" s="164" customFormat="1" ht="15" x14ac:dyDescent="0.15">
      <c r="A6565" s="164" t="s">
        <v>521</v>
      </c>
      <c r="B6565" s="164" t="s">
        <v>522</v>
      </c>
      <c r="C6565" s="164" t="s">
        <v>523</v>
      </c>
      <c r="D6565" s="164" t="s">
        <v>530</v>
      </c>
      <c r="E6565" s="164" t="s">
        <v>517</v>
      </c>
      <c r="F6565" s="193">
        <v>45820</v>
      </c>
      <c r="G6565" s="164" t="s">
        <v>18</v>
      </c>
      <c r="H6565" s="194">
        <v>793200</v>
      </c>
      <c r="I6565" s="164" t="s">
        <v>16</v>
      </c>
      <c r="J6565" s="164">
        <v>1983</v>
      </c>
      <c r="L6565" s="164">
        <v>2025</v>
      </c>
      <c r="M6565" s="164" t="s">
        <v>525</v>
      </c>
      <c r="N6565" s="164" t="s">
        <v>526</v>
      </c>
    </row>
    <row r="6566" spans="1:14" s="164" customFormat="1" ht="15" x14ac:dyDescent="0.15">
      <c r="A6566" s="164" t="s">
        <v>521</v>
      </c>
      <c r="B6566" s="164" t="s">
        <v>522</v>
      </c>
      <c r="C6566" s="164" t="s">
        <v>523</v>
      </c>
      <c r="D6566" s="164" t="s">
        <v>524</v>
      </c>
      <c r="E6566" s="164" t="s">
        <v>517</v>
      </c>
      <c r="F6566" s="193">
        <v>45820</v>
      </c>
      <c r="G6566" s="164" t="s">
        <v>18</v>
      </c>
      <c r="H6566" s="194">
        <v>37400</v>
      </c>
      <c r="I6566" s="164" t="s">
        <v>16</v>
      </c>
      <c r="J6566" s="164">
        <v>440</v>
      </c>
      <c r="L6566" s="164">
        <v>2025</v>
      </c>
      <c r="M6566" s="164" t="s">
        <v>525</v>
      </c>
      <c r="N6566" s="164" t="s">
        <v>526</v>
      </c>
    </row>
    <row r="6567" spans="1:14" s="164" customFormat="1" ht="15" x14ac:dyDescent="0.15">
      <c r="A6567" s="164" t="s">
        <v>521</v>
      </c>
      <c r="B6567" s="164" t="s">
        <v>522</v>
      </c>
      <c r="C6567" s="164" t="s">
        <v>523</v>
      </c>
      <c r="D6567" s="164" t="s">
        <v>530</v>
      </c>
      <c r="E6567" s="164" t="s">
        <v>517</v>
      </c>
      <c r="F6567" s="193">
        <v>45820</v>
      </c>
      <c r="G6567" s="164" t="s">
        <v>19</v>
      </c>
      <c r="H6567" s="194">
        <v>1000000</v>
      </c>
      <c r="I6567" s="164" t="s">
        <v>16</v>
      </c>
      <c r="L6567" s="164">
        <v>2025</v>
      </c>
      <c r="M6567" s="164" t="s">
        <v>525</v>
      </c>
      <c r="N6567" s="164" t="s">
        <v>526</v>
      </c>
    </row>
    <row r="6568" spans="1:14" s="164" customFormat="1" ht="15" x14ac:dyDescent="0.15">
      <c r="A6568" s="164" t="s">
        <v>521</v>
      </c>
      <c r="B6568" s="164" t="s">
        <v>647</v>
      </c>
      <c r="C6568" s="164" t="s">
        <v>523</v>
      </c>
      <c r="D6568" s="164" t="s">
        <v>525</v>
      </c>
      <c r="E6568" s="164" t="s">
        <v>525</v>
      </c>
      <c r="F6568" s="193">
        <v>45819</v>
      </c>
      <c r="G6568" s="164" t="s">
        <v>650</v>
      </c>
      <c r="H6568" s="194">
        <v>3628706</v>
      </c>
      <c r="I6568" s="164" t="s">
        <v>16</v>
      </c>
      <c r="L6568" s="164">
        <v>2024</v>
      </c>
      <c r="M6568" s="164" t="s">
        <v>525</v>
      </c>
      <c r="N6568" s="164" t="s">
        <v>569</v>
      </c>
    </row>
    <row r="6569" spans="1:14" s="164" customFormat="1" ht="15" x14ac:dyDescent="0.15">
      <c r="A6569" s="164" t="s">
        <v>521</v>
      </c>
      <c r="B6569" s="164" t="s">
        <v>615</v>
      </c>
      <c r="C6569" s="164" t="s">
        <v>523</v>
      </c>
      <c r="D6569" s="164" t="s">
        <v>530</v>
      </c>
      <c r="E6569" s="164" t="s">
        <v>518</v>
      </c>
      <c r="F6569" s="193">
        <v>45819</v>
      </c>
      <c r="G6569" s="164" t="s">
        <v>26</v>
      </c>
      <c r="H6569" s="194">
        <v>403200</v>
      </c>
      <c r="I6569" s="164" t="s">
        <v>16</v>
      </c>
      <c r="J6569" s="164">
        <v>1008</v>
      </c>
      <c r="L6569" s="164">
        <v>2025</v>
      </c>
      <c r="M6569" s="164" t="s">
        <v>525</v>
      </c>
      <c r="N6569" s="164" t="s">
        <v>526</v>
      </c>
    </row>
    <row r="6570" spans="1:14" s="164" customFormat="1" ht="15" x14ac:dyDescent="0.15">
      <c r="A6570" s="164" t="s">
        <v>521</v>
      </c>
      <c r="B6570" s="164" t="s">
        <v>647</v>
      </c>
      <c r="C6570" s="164" t="s">
        <v>523</v>
      </c>
      <c r="D6570" s="164" t="s">
        <v>525</v>
      </c>
      <c r="E6570" s="164" t="s">
        <v>519</v>
      </c>
      <c r="F6570" s="193">
        <v>45819</v>
      </c>
      <c r="G6570" s="164" t="s">
        <v>650</v>
      </c>
      <c r="H6570" s="194">
        <v>568278</v>
      </c>
      <c r="I6570" s="164" t="s">
        <v>16</v>
      </c>
      <c r="L6570" s="164">
        <v>2024</v>
      </c>
      <c r="M6570" s="164" t="s">
        <v>525</v>
      </c>
      <c r="N6570" s="164" t="s">
        <v>569</v>
      </c>
    </row>
    <row r="6571" spans="1:14" s="164" customFormat="1" ht="15" x14ac:dyDescent="0.15">
      <c r="A6571" s="164" t="s">
        <v>521</v>
      </c>
      <c r="B6571" s="164" t="s">
        <v>615</v>
      </c>
      <c r="C6571" s="164" t="s">
        <v>523</v>
      </c>
      <c r="D6571" s="164" t="s">
        <v>530</v>
      </c>
      <c r="E6571" s="164" t="s">
        <v>517</v>
      </c>
      <c r="F6571" s="193">
        <v>45819</v>
      </c>
      <c r="G6571" s="164" t="s">
        <v>26</v>
      </c>
      <c r="H6571" s="194">
        <v>9116800</v>
      </c>
      <c r="I6571" s="164" t="s">
        <v>16</v>
      </c>
      <c r="J6571" s="164">
        <v>22792</v>
      </c>
      <c r="L6571" s="164">
        <v>2025</v>
      </c>
      <c r="M6571" s="164" t="s">
        <v>525</v>
      </c>
      <c r="N6571" s="164" t="s">
        <v>526</v>
      </c>
    </row>
    <row r="6572" spans="1:14" s="164" customFormat="1" ht="15" x14ac:dyDescent="0.15">
      <c r="A6572" s="164" t="s">
        <v>521</v>
      </c>
      <c r="B6572" s="164" t="s">
        <v>647</v>
      </c>
      <c r="C6572" s="164" t="s">
        <v>535</v>
      </c>
      <c r="D6572" s="164" t="s">
        <v>525</v>
      </c>
      <c r="E6572" s="164" t="s">
        <v>531</v>
      </c>
      <c r="F6572" s="193">
        <v>45819</v>
      </c>
      <c r="G6572" s="164" t="s">
        <v>650</v>
      </c>
      <c r="H6572" s="194">
        <v>152528</v>
      </c>
      <c r="I6572" s="164" t="s">
        <v>16</v>
      </c>
      <c r="L6572" s="164">
        <v>2024</v>
      </c>
      <c r="M6572" s="164" t="s">
        <v>525</v>
      </c>
      <c r="N6572" s="164" t="s">
        <v>569</v>
      </c>
    </row>
    <row r="6573" spans="1:14" s="164" customFormat="1" ht="15" x14ac:dyDescent="0.15">
      <c r="A6573" s="164" t="s">
        <v>521</v>
      </c>
      <c r="B6573" s="164" t="s">
        <v>609</v>
      </c>
      <c r="C6573" s="164" t="s">
        <v>523</v>
      </c>
      <c r="D6573" s="164" t="s">
        <v>530</v>
      </c>
      <c r="E6573" s="164" t="s">
        <v>517</v>
      </c>
      <c r="F6573" s="193">
        <v>45819</v>
      </c>
      <c r="G6573" s="164" t="s">
        <v>25</v>
      </c>
      <c r="H6573" s="194">
        <v>5152000</v>
      </c>
      <c r="I6573" s="164" t="s">
        <v>16</v>
      </c>
      <c r="J6573" s="164">
        <v>12880</v>
      </c>
      <c r="L6573" s="164">
        <v>2025</v>
      </c>
      <c r="M6573" s="164" t="s">
        <v>525</v>
      </c>
      <c r="N6573" s="164" t="s">
        <v>526</v>
      </c>
    </row>
    <row r="6574" spans="1:14" s="164" customFormat="1" ht="15" x14ac:dyDescent="0.15">
      <c r="A6574" s="164" t="s">
        <v>521</v>
      </c>
      <c r="B6574" s="164" t="s">
        <v>647</v>
      </c>
      <c r="C6574" s="164" t="s">
        <v>523</v>
      </c>
      <c r="D6574" s="164" t="s">
        <v>525</v>
      </c>
      <c r="E6574" s="164" t="s">
        <v>531</v>
      </c>
      <c r="F6574" s="193">
        <v>45819</v>
      </c>
      <c r="G6574" s="164" t="s">
        <v>650</v>
      </c>
      <c r="H6574" s="194">
        <v>9856671</v>
      </c>
      <c r="I6574" s="164" t="s">
        <v>16</v>
      </c>
      <c r="L6574" s="164">
        <v>2024</v>
      </c>
      <c r="M6574" s="164" t="s">
        <v>525</v>
      </c>
      <c r="N6574" s="164" t="s">
        <v>569</v>
      </c>
    </row>
    <row r="6575" spans="1:14" s="164" customFormat="1" ht="15" x14ac:dyDescent="0.15">
      <c r="A6575" s="164" t="s">
        <v>521</v>
      </c>
      <c r="B6575" s="164" t="s">
        <v>609</v>
      </c>
      <c r="C6575" s="164" t="s">
        <v>523</v>
      </c>
      <c r="D6575" s="164" t="s">
        <v>530</v>
      </c>
      <c r="E6575" s="164" t="s">
        <v>518</v>
      </c>
      <c r="F6575" s="193">
        <v>45819</v>
      </c>
      <c r="G6575" s="164" t="s">
        <v>25</v>
      </c>
      <c r="H6575" s="194">
        <v>201600</v>
      </c>
      <c r="I6575" s="164" t="s">
        <v>16</v>
      </c>
      <c r="J6575" s="164">
        <v>504</v>
      </c>
      <c r="L6575" s="164">
        <v>2025</v>
      </c>
      <c r="M6575" s="164" t="s">
        <v>525</v>
      </c>
      <c r="N6575" s="164" t="s">
        <v>526</v>
      </c>
    </row>
    <row r="6576" spans="1:14" s="164" customFormat="1" ht="15" x14ac:dyDescent="0.15">
      <c r="A6576" s="164" t="s">
        <v>521</v>
      </c>
      <c r="B6576" s="164" t="s">
        <v>647</v>
      </c>
      <c r="C6576" s="164" t="s">
        <v>523</v>
      </c>
      <c r="D6576" s="164" t="s">
        <v>525</v>
      </c>
      <c r="E6576" s="164" t="s">
        <v>525</v>
      </c>
      <c r="F6576" s="193">
        <v>45819</v>
      </c>
      <c r="G6576" s="164" t="s">
        <v>648</v>
      </c>
      <c r="H6576" s="194">
        <v>51154</v>
      </c>
      <c r="I6576" s="164" t="s">
        <v>16</v>
      </c>
      <c r="L6576" s="164">
        <v>2024</v>
      </c>
      <c r="M6576" s="164" t="s">
        <v>525</v>
      </c>
      <c r="N6576" s="164" t="s">
        <v>569</v>
      </c>
    </row>
    <row r="6577" spans="1:15" s="164" customFormat="1" ht="15" x14ac:dyDescent="0.15">
      <c r="A6577" s="164" t="s">
        <v>521</v>
      </c>
      <c r="B6577" s="164" t="s">
        <v>687</v>
      </c>
      <c r="C6577" s="164" t="s">
        <v>523</v>
      </c>
      <c r="D6577" s="164" t="s">
        <v>530</v>
      </c>
      <c r="E6577" s="164" t="s">
        <v>517</v>
      </c>
      <c r="F6577" s="193">
        <v>45819</v>
      </c>
      <c r="G6577" s="164" t="s">
        <v>39</v>
      </c>
      <c r="H6577" s="194">
        <v>201600</v>
      </c>
      <c r="I6577" s="164" t="s">
        <v>16</v>
      </c>
      <c r="J6577" s="164">
        <v>504</v>
      </c>
      <c r="L6577" s="164">
        <v>2025</v>
      </c>
      <c r="M6577" s="164" t="s">
        <v>525</v>
      </c>
      <c r="N6577" s="164" t="s">
        <v>526</v>
      </c>
    </row>
    <row r="6578" spans="1:15" s="164" customFormat="1" ht="15" x14ac:dyDescent="0.15">
      <c r="A6578" s="164" t="s">
        <v>521</v>
      </c>
      <c r="B6578" s="164" t="s">
        <v>647</v>
      </c>
      <c r="C6578" s="164" t="s">
        <v>523</v>
      </c>
      <c r="D6578" s="164" t="s">
        <v>525</v>
      </c>
      <c r="E6578" s="164" t="s">
        <v>525</v>
      </c>
      <c r="F6578" s="193">
        <v>45819</v>
      </c>
      <c r="G6578" s="164" t="s">
        <v>660</v>
      </c>
      <c r="H6578" s="194">
        <v>43560</v>
      </c>
      <c r="I6578" s="164" t="s">
        <v>16</v>
      </c>
      <c r="L6578" s="164">
        <v>2024</v>
      </c>
      <c r="M6578" s="164" t="s">
        <v>525</v>
      </c>
      <c r="N6578" s="164" t="s">
        <v>569</v>
      </c>
    </row>
    <row r="6579" spans="1:15" s="164" customFormat="1" ht="15" x14ac:dyDescent="0.15">
      <c r="A6579" s="164" t="s">
        <v>521</v>
      </c>
      <c r="B6579" s="164" t="s">
        <v>609</v>
      </c>
      <c r="C6579" s="164" t="s">
        <v>523</v>
      </c>
      <c r="D6579" s="164" t="s">
        <v>524</v>
      </c>
      <c r="E6579" s="164" t="s">
        <v>519</v>
      </c>
      <c r="F6579" s="193">
        <v>45819</v>
      </c>
      <c r="G6579" s="164" t="s">
        <v>25</v>
      </c>
      <c r="H6579" s="194">
        <v>36125</v>
      </c>
      <c r="I6579" s="164" t="s">
        <v>16</v>
      </c>
      <c r="J6579" s="164">
        <v>425</v>
      </c>
      <c r="L6579" s="164">
        <v>2025</v>
      </c>
      <c r="M6579" s="164" t="s">
        <v>525</v>
      </c>
      <c r="N6579" s="164" t="s">
        <v>526</v>
      </c>
    </row>
    <row r="6580" spans="1:15" s="164" customFormat="1" ht="15" x14ac:dyDescent="0.15">
      <c r="A6580" s="164" t="s">
        <v>521</v>
      </c>
      <c r="B6580" s="164" t="s">
        <v>647</v>
      </c>
      <c r="C6580" s="164" t="s">
        <v>523</v>
      </c>
      <c r="D6580" s="164" t="s">
        <v>525</v>
      </c>
      <c r="E6580" s="164" t="s">
        <v>519</v>
      </c>
      <c r="F6580" s="193">
        <v>45819</v>
      </c>
      <c r="G6580" s="164" t="s">
        <v>660</v>
      </c>
      <c r="H6580" s="194">
        <v>1164240</v>
      </c>
      <c r="I6580" s="164" t="s">
        <v>16</v>
      </c>
      <c r="L6580" s="164">
        <v>2024</v>
      </c>
      <c r="M6580" s="164" t="s">
        <v>525</v>
      </c>
      <c r="N6580" s="164" t="s">
        <v>569</v>
      </c>
    </row>
    <row r="6581" spans="1:15" s="164" customFormat="1" ht="15" x14ac:dyDescent="0.15">
      <c r="A6581" s="164" t="s">
        <v>521</v>
      </c>
      <c r="B6581" s="164" t="s">
        <v>615</v>
      </c>
      <c r="C6581" s="164" t="s">
        <v>523</v>
      </c>
      <c r="D6581" s="164" t="s">
        <v>524</v>
      </c>
      <c r="E6581" s="164" t="s">
        <v>519</v>
      </c>
      <c r="F6581" s="193">
        <v>45819</v>
      </c>
      <c r="G6581" s="164" t="s">
        <v>26</v>
      </c>
      <c r="H6581" s="194">
        <v>50575</v>
      </c>
      <c r="I6581" s="164" t="s">
        <v>16</v>
      </c>
      <c r="J6581" s="164">
        <v>595</v>
      </c>
      <c r="L6581" s="164">
        <v>2025</v>
      </c>
      <c r="M6581" s="164" t="s">
        <v>525</v>
      </c>
      <c r="N6581" s="164" t="s">
        <v>526</v>
      </c>
    </row>
    <row r="6582" spans="1:15" s="164" customFormat="1" ht="15" x14ac:dyDescent="0.15">
      <c r="A6582" s="164" t="s">
        <v>521</v>
      </c>
      <c r="B6582" s="164" t="s">
        <v>647</v>
      </c>
      <c r="C6582" s="164" t="s">
        <v>523</v>
      </c>
      <c r="D6582" s="164" t="s">
        <v>525</v>
      </c>
      <c r="E6582" s="164" t="s">
        <v>525</v>
      </c>
      <c r="F6582" s="193">
        <v>45819</v>
      </c>
      <c r="G6582" s="164" t="s">
        <v>659</v>
      </c>
      <c r="H6582" s="194">
        <v>40040</v>
      </c>
      <c r="I6582" s="164" t="s">
        <v>16</v>
      </c>
      <c r="L6582" s="164">
        <v>2024</v>
      </c>
      <c r="M6582" s="164" t="s">
        <v>525</v>
      </c>
      <c r="N6582" s="164" t="s">
        <v>569</v>
      </c>
    </row>
    <row r="6583" spans="1:15" s="164" customFormat="1" ht="15" x14ac:dyDescent="0.15">
      <c r="A6583" s="164" t="s">
        <v>521</v>
      </c>
      <c r="B6583" s="164" t="s">
        <v>572</v>
      </c>
      <c r="C6583" s="164" t="s">
        <v>523</v>
      </c>
      <c r="D6583" s="164" t="s">
        <v>530</v>
      </c>
      <c r="E6583" s="164" t="s">
        <v>517</v>
      </c>
      <c r="F6583" s="193">
        <v>45819</v>
      </c>
      <c r="G6583" s="164" t="s">
        <v>574</v>
      </c>
      <c r="H6583" s="194">
        <v>720400</v>
      </c>
      <c r="I6583" s="164" t="s">
        <v>16</v>
      </c>
      <c r="J6583" s="164">
        <v>1301</v>
      </c>
      <c r="L6583" s="164">
        <v>2025</v>
      </c>
      <c r="M6583" s="164" t="s">
        <v>525</v>
      </c>
      <c r="N6583" s="164" t="s">
        <v>526</v>
      </c>
    </row>
    <row r="6584" spans="1:15" s="164" customFormat="1" ht="15" x14ac:dyDescent="0.15">
      <c r="A6584" s="164" t="s">
        <v>521</v>
      </c>
      <c r="B6584" s="164" t="s">
        <v>647</v>
      </c>
      <c r="C6584" s="164" t="s">
        <v>535</v>
      </c>
      <c r="D6584" s="164" t="s">
        <v>525</v>
      </c>
      <c r="E6584" s="164" t="s">
        <v>519</v>
      </c>
      <c r="F6584" s="193">
        <v>45819</v>
      </c>
      <c r="G6584" s="164" t="s">
        <v>659</v>
      </c>
      <c r="H6584" s="194">
        <v>37400</v>
      </c>
      <c r="I6584" s="164" t="s">
        <v>16</v>
      </c>
      <c r="L6584" s="164">
        <v>2024</v>
      </c>
      <c r="M6584" s="164" t="s">
        <v>525</v>
      </c>
      <c r="N6584" s="164" t="s">
        <v>569</v>
      </c>
    </row>
    <row r="6585" spans="1:15" s="164" customFormat="1" ht="15" x14ac:dyDescent="0.15">
      <c r="A6585" s="164" t="s">
        <v>521</v>
      </c>
      <c r="B6585" s="164" t="s">
        <v>572</v>
      </c>
      <c r="C6585" s="164" t="s">
        <v>523</v>
      </c>
      <c r="D6585" s="164" t="s">
        <v>524</v>
      </c>
      <c r="E6585" s="164" t="s">
        <v>519</v>
      </c>
      <c r="F6585" s="193">
        <v>45819</v>
      </c>
      <c r="G6585" s="164" t="s">
        <v>574</v>
      </c>
      <c r="H6585" s="194">
        <v>1487500</v>
      </c>
      <c r="I6585" s="164" t="s">
        <v>16</v>
      </c>
      <c r="J6585" s="164">
        <v>17500</v>
      </c>
      <c r="L6585" s="164">
        <v>2025</v>
      </c>
      <c r="M6585" s="164" t="s">
        <v>525</v>
      </c>
      <c r="N6585" s="164" t="s">
        <v>526</v>
      </c>
    </row>
    <row r="6586" spans="1:15" s="164" customFormat="1" ht="15" x14ac:dyDescent="0.15">
      <c r="A6586" s="164" t="s">
        <v>521</v>
      </c>
      <c r="B6586" s="164" t="s">
        <v>647</v>
      </c>
      <c r="C6586" s="164" t="s">
        <v>523</v>
      </c>
      <c r="D6586" s="164" t="s">
        <v>525</v>
      </c>
      <c r="E6586" s="164" t="s">
        <v>519</v>
      </c>
      <c r="F6586" s="193">
        <v>45819</v>
      </c>
      <c r="G6586" s="164" t="s">
        <v>659</v>
      </c>
      <c r="H6586" s="194">
        <v>157522</v>
      </c>
      <c r="I6586" s="164" t="s">
        <v>16</v>
      </c>
      <c r="L6586" s="164">
        <v>2024</v>
      </c>
      <c r="M6586" s="164" t="s">
        <v>525</v>
      </c>
      <c r="N6586" s="164" t="s">
        <v>569</v>
      </c>
    </row>
    <row r="6587" spans="1:15" s="164" customFormat="1" ht="15" x14ac:dyDescent="0.15">
      <c r="A6587" s="164" t="s">
        <v>521</v>
      </c>
      <c r="B6587" s="164" t="s">
        <v>647</v>
      </c>
      <c r="C6587" s="164" t="s">
        <v>523</v>
      </c>
      <c r="D6587" s="164" t="s">
        <v>525</v>
      </c>
      <c r="E6587" s="164" t="s">
        <v>525</v>
      </c>
      <c r="F6587" s="193">
        <v>45819</v>
      </c>
      <c r="G6587" s="164" t="s">
        <v>658</v>
      </c>
      <c r="H6587" s="194">
        <v>24640</v>
      </c>
      <c r="I6587" s="164" t="s">
        <v>16</v>
      </c>
      <c r="L6587" s="164">
        <v>2024</v>
      </c>
      <c r="M6587" s="164" t="s">
        <v>525</v>
      </c>
      <c r="N6587" s="164" t="s">
        <v>569</v>
      </c>
    </row>
    <row r="6588" spans="1:15" s="164" customFormat="1" ht="15" x14ac:dyDescent="0.15">
      <c r="A6588" s="164" t="s">
        <v>521</v>
      </c>
      <c r="B6588" s="164" t="s">
        <v>647</v>
      </c>
      <c r="C6588" s="164" t="s">
        <v>523</v>
      </c>
      <c r="D6588" s="164" t="s">
        <v>525</v>
      </c>
      <c r="E6588" s="164" t="s">
        <v>531</v>
      </c>
      <c r="F6588" s="193">
        <v>45819</v>
      </c>
      <c r="G6588" s="164" t="s">
        <v>649</v>
      </c>
      <c r="H6588" s="194">
        <v>67650</v>
      </c>
      <c r="I6588" s="164" t="s">
        <v>16</v>
      </c>
      <c r="L6588" s="164">
        <v>2024</v>
      </c>
      <c r="M6588" s="164" t="s">
        <v>525</v>
      </c>
      <c r="N6588" s="164" t="s">
        <v>569</v>
      </c>
    </row>
    <row r="6589" spans="1:15" s="164" customFormat="1" ht="15" x14ac:dyDescent="0.15">
      <c r="A6589" s="164" t="s">
        <v>521</v>
      </c>
      <c r="B6589" s="164" t="s">
        <v>647</v>
      </c>
      <c r="C6589" s="164" t="s">
        <v>523</v>
      </c>
      <c r="D6589" s="164" t="s">
        <v>525</v>
      </c>
      <c r="E6589" s="164" t="s">
        <v>531</v>
      </c>
      <c r="F6589" s="193">
        <v>45819</v>
      </c>
      <c r="G6589" s="164" t="s">
        <v>656</v>
      </c>
      <c r="H6589" s="194">
        <v>38016</v>
      </c>
      <c r="I6589" s="164" t="s">
        <v>16</v>
      </c>
      <c r="L6589" s="164">
        <v>2024</v>
      </c>
      <c r="M6589" s="164" t="s">
        <v>525</v>
      </c>
      <c r="N6589" s="164" t="s">
        <v>569</v>
      </c>
    </row>
    <row r="6590" spans="1:15" s="164" customFormat="1" ht="15" x14ac:dyDescent="0.15">
      <c r="A6590" s="164" t="s">
        <v>521</v>
      </c>
      <c r="B6590" s="164" t="s">
        <v>603</v>
      </c>
      <c r="C6590" s="164" t="s">
        <v>523</v>
      </c>
      <c r="D6590" s="164" t="s">
        <v>525</v>
      </c>
      <c r="E6590" s="164" t="s">
        <v>525</v>
      </c>
      <c r="F6590" s="193">
        <v>45819</v>
      </c>
      <c r="G6590" s="164" t="s">
        <v>604</v>
      </c>
      <c r="H6590" s="194">
        <v>1863</v>
      </c>
      <c r="I6590" s="164" t="s">
        <v>22</v>
      </c>
      <c r="L6590" s="164">
        <v>2024</v>
      </c>
      <c r="M6590" s="164" t="s">
        <v>525</v>
      </c>
      <c r="N6590" s="164" t="s">
        <v>569</v>
      </c>
    </row>
    <row r="6591" spans="1:15" s="164" customFormat="1" ht="15" x14ac:dyDescent="0.15">
      <c r="A6591" s="164" t="s">
        <v>521</v>
      </c>
      <c r="B6591" s="164" t="s">
        <v>688</v>
      </c>
      <c r="C6591" s="164" t="s">
        <v>523</v>
      </c>
      <c r="D6591" s="164" t="s">
        <v>530</v>
      </c>
      <c r="E6591" s="164" t="s">
        <v>518</v>
      </c>
      <c r="F6591" s="193">
        <v>45819</v>
      </c>
      <c r="G6591" s="164" t="s">
        <v>689</v>
      </c>
      <c r="H6591" s="194">
        <v>760000</v>
      </c>
      <c r="I6591" s="164" t="s">
        <v>16</v>
      </c>
      <c r="L6591" s="164">
        <v>2025</v>
      </c>
      <c r="M6591" s="164" t="s">
        <v>525</v>
      </c>
      <c r="N6591" s="164" t="s">
        <v>526</v>
      </c>
      <c r="O6591" s="164" t="s">
        <v>771</v>
      </c>
    </row>
    <row r="6592" spans="1:15" s="164" customFormat="1" ht="15" x14ac:dyDescent="0.15">
      <c r="A6592" s="164" t="s">
        <v>521</v>
      </c>
      <c r="B6592" s="164" t="s">
        <v>688</v>
      </c>
      <c r="C6592" s="164" t="s">
        <v>523</v>
      </c>
      <c r="D6592" s="164" t="s">
        <v>530</v>
      </c>
      <c r="E6592" s="164" t="s">
        <v>517</v>
      </c>
      <c r="F6592" s="193">
        <v>45819</v>
      </c>
      <c r="G6592" s="164" t="s">
        <v>689</v>
      </c>
      <c r="H6592" s="194">
        <v>3520000</v>
      </c>
      <c r="I6592" s="164" t="s">
        <v>16</v>
      </c>
      <c r="L6592" s="164">
        <v>2025</v>
      </c>
      <c r="M6592" s="164" t="s">
        <v>525</v>
      </c>
      <c r="N6592" s="164" t="s">
        <v>526</v>
      </c>
      <c r="O6592" s="164" t="s">
        <v>771</v>
      </c>
    </row>
    <row r="6593" spans="1:15" s="164" customFormat="1" ht="15" x14ac:dyDescent="0.15">
      <c r="A6593" s="164" t="s">
        <v>521</v>
      </c>
      <c r="B6593" s="164" t="s">
        <v>522</v>
      </c>
      <c r="C6593" s="164" t="s">
        <v>523</v>
      </c>
      <c r="D6593" s="164" t="s">
        <v>530</v>
      </c>
      <c r="E6593" s="164" t="s">
        <v>517</v>
      </c>
      <c r="F6593" s="193">
        <v>45819</v>
      </c>
      <c r="G6593" s="164" t="s">
        <v>19</v>
      </c>
      <c r="H6593" s="194">
        <v>1400000</v>
      </c>
      <c r="I6593" s="164" t="s">
        <v>16</v>
      </c>
      <c r="L6593" s="164">
        <v>2025</v>
      </c>
      <c r="M6593" s="164" t="s">
        <v>525</v>
      </c>
      <c r="N6593" s="164" t="s">
        <v>526</v>
      </c>
    </row>
    <row r="6594" spans="1:15" s="164" customFormat="1" ht="15" x14ac:dyDescent="0.15">
      <c r="A6594" s="164" t="s">
        <v>521</v>
      </c>
      <c r="B6594" s="164" t="s">
        <v>522</v>
      </c>
      <c r="C6594" s="164" t="s">
        <v>523</v>
      </c>
      <c r="D6594" s="164" t="s">
        <v>530</v>
      </c>
      <c r="E6594" s="164" t="s">
        <v>517</v>
      </c>
      <c r="F6594" s="193">
        <v>45819</v>
      </c>
      <c r="G6594" s="164" t="s">
        <v>18</v>
      </c>
      <c r="H6594" s="194">
        <v>560400</v>
      </c>
      <c r="I6594" s="164" t="s">
        <v>16</v>
      </c>
      <c r="J6594" s="164">
        <v>1401</v>
      </c>
      <c r="L6594" s="164">
        <v>2025</v>
      </c>
      <c r="M6594" s="164" t="s">
        <v>525</v>
      </c>
      <c r="N6594" s="164" t="s">
        <v>526</v>
      </c>
    </row>
    <row r="6595" spans="1:15" s="164" customFormat="1" ht="15" x14ac:dyDescent="0.15">
      <c r="A6595" s="164" t="s">
        <v>521</v>
      </c>
      <c r="B6595" s="164" t="s">
        <v>522</v>
      </c>
      <c r="C6595" s="164" t="s">
        <v>535</v>
      </c>
      <c r="D6595" s="164" t="s">
        <v>524</v>
      </c>
      <c r="E6595" s="164" t="s">
        <v>519</v>
      </c>
      <c r="F6595" s="193">
        <v>45819</v>
      </c>
      <c r="G6595" s="164" t="s">
        <v>18</v>
      </c>
      <c r="H6595" s="194">
        <v>102510</v>
      </c>
      <c r="I6595" s="164" t="s">
        <v>16</v>
      </c>
      <c r="J6595" s="164">
        <v>1206</v>
      </c>
      <c r="L6595" s="164">
        <v>2025</v>
      </c>
      <c r="M6595" s="164" t="s">
        <v>525</v>
      </c>
      <c r="N6595" s="164" t="s">
        <v>526</v>
      </c>
    </row>
    <row r="6596" spans="1:15" s="164" customFormat="1" ht="15" x14ac:dyDescent="0.15">
      <c r="A6596" s="164" t="s">
        <v>521</v>
      </c>
      <c r="B6596" s="164" t="s">
        <v>522</v>
      </c>
      <c r="C6596" s="164" t="s">
        <v>523</v>
      </c>
      <c r="D6596" s="164" t="s">
        <v>524</v>
      </c>
      <c r="E6596" s="164" t="s">
        <v>519</v>
      </c>
      <c r="F6596" s="193">
        <v>45819</v>
      </c>
      <c r="G6596" s="164" t="s">
        <v>18</v>
      </c>
      <c r="H6596" s="194">
        <v>1518610</v>
      </c>
      <c r="I6596" s="164" t="s">
        <v>16</v>
      </c>
      <c r="J6596" s="164">
        <v>17866</v>
      </c>
      <c r="L6596" s="164">
        <v>2025</v>
      </c>
      <c r="M6596" s="164" t="s">
        <v>525</v>
      </c>
      <c r="N6596" s="164" t="s">
        <v>526</v>
      </c>
    </row>
    <row r="6597" spans="1:15" s="164" customFormat="1" ht="15" x14ac:dyDescent="0.15">
      <c r="A6597" s="164" t="s">
        <v>521</v>
      </c>
      <c r="B6597" s="164" t="s">
        <v>687</v>
      </c>
      <c r="C6597" s="164" t="s">
        <v>523</v>
      </c>
      <c r="D6597" s="164" t="s">
        <v>530</v>
      </c>
      <c r="E6597" s="164" t="s">
        <v>517</v>
      </c>
      <c r="F6597" s="193">
        <v>45818</v>
      </c>
      <c r="G6597" s="164" t="s">
        <v>39</v>
      </c>
      <c r="H6597" s="194"/>
      <c r="I6597" s="164" t="s">
        <v>16</v>
      </c>
      <c r="J6597" s="164">
        <v>560</v>
      </c>
      <c r="L6597" s="164">
        <v>2025</v>
      </c>
      <c r="M6597" s="164" t="s">
        <v>525</v>
      </c>
      <c r="N6597" s="164" t="s">
        <v>526</v>
      </c>
    </row>
    <row r="6598" spans="1:15" s="164" customFormat="1" ht="15" x14ac:dyDescent="0.15">
      <c r="A6598" s="164" t="s">
        <v>521</v>
      </c>
      <c r="B6598" s="164" t="s">
        <v>688</v>
      </c>
      <c r="C6598" s="164" t="s">
        <v>523</v>
      </c>
      <c r="D6598" s="164" t="s">
        <v>530</v>
      </c>
      <c r="E6598" s="164" t="s">
        <v>518</v>
      </c>
      <c r="F6598" s="193">
        <v>45818</v>
      </c>
      <c r="G6598" s="164" t="s">
        <v>689</v>
      </c>
      <c r="H6598" s="194">
        <v>600000</v>
      </c>
      <c r="I6598" s="164" t="s">
        <v>16</v>
      </c>
      <c r="L6598" s="164">
        <v>2025</v>
      </c>
      <c r="M6598" s="164" t="s">
        <v>525</v>
      </c>
      <c r="N6598" s="164" t="s">
        <v>526</v>
      </c>
      <c r="O6598" s="164" t="s">
        <v>772</v>
      </c>
    </row>
    <row r="6599" spans="1:15" s="164" customFormat="1" ht="15" x14ac:dyDescent="0.15">
      <c r="A6599" s="164" t="s">
        <v>521</v>
      </c>
      <c r="B6599" s="164" t="s">
        <v>615</v>
      </c>
      <c r="C6599" s="164" t="s">
        <v>523</v>
      </c>
      <c r="D6599" s="164" t="s">
        <v>530</v>
      </c>
      <c r="E6599" s="164" t="s">
        <v>518</v>
      </c>
      <c r="F6599" s="193">
        <v>45818</v>
      </c>
      <c r="G6599" s="164" t="s">
        <v>26</v>
      </c>
      <c r="H6599" s="194">
        <v>918400</v>
      </c>
      <c r="I6599" s="164" t="s">
        <v>16</v>
      </c>
      <c r="J6599" s="164">
        <v>2296</v>
      </c>
      <c r="L6599" s="164">
        <v>2025</v>
      </c>
      <c r="M6599" s="164" t="s">
        <v>525</v>
      </c>
      <c r="N6599" s="164" t="s">
        <v>526</v>
      </c>
    </row>
    <row r="6600" spans="1:15" s="164" customFormat="1" ht="15" x14ac:dyDescent="0.15">
      <c r="A6600" s="164" t="s">
        <v>521</v>
      </c>
      <c r="B6600" s="164" t="s">
        <v>647</v>
      </c>
      <c r="C6600" s="164" t="s">
        <v>523</v>
      </c>
      <c r="D6600" s="164" t="s">
        <v>525</v>
      </c>
      <c r="E6600" s="164" t="s">
        <v>525</v>
      </c>
      <c r="F6600" s="193">
        <v>45818</v>
      </c>
      <c r="G6600" s="164" t="s">
        <v>650</v>
      </c>
      <c r="H6600" s="194">
        <v>2417576</v>
      </c>
      <c r="I6600" s="164" t="s">
        <v>16</v>
      </c>
      <c r="L6600" s="164">
        <v>2024</v>
      </c>
      <c r="M6600" s="164" t="s">
        <v>525</v>
      </c>
      <c r="N6600" s="164" t="s">
        <v>569</v>
      </c>
    </row>
    <row r="6601" spans="1:15" s="164" customFormat="1" ht="15" x14ac:dyDescent="0.15">
      <c r="A6601" s="164" t="s">
        <v>521</v>
      </c>
      <c r="B6601" s="164" t="s">
        <v>609</v>
      </c>
      <c r="C6601" s="164" t="s">
        <v>523</v>
      </c>
      <c r="D6601" s="164" t="s">
        <v>530</v>
      </c>
      <c r="E6601" s="164" t="s">
        <v>518</v>
      </c>
      <c r="F6601" s="193">
        <v>45818</v>
      </c>
      <c r="G6601" s="164" t="s">
        <v>25</v>
      </c>
      <c r="H6601" s="194">
        <v>492800</v>
      </c>
      <c r="I6601" s="164" t="s">
        <v>16</v>
      </c>
      <c r="J6601" s="164">
        <v>1232</v>
      </c>
      <c r="L6601" s="164">
        <v>2025</v>
      </c>
      <c r="M6601" s="164" t="s">
        <v>525</v>
      </c>
      <c r="N6601" s="164" t="s">
        <v>526</v>
      </c>
    </row>
    <row r="6602" spans="1:15" s="164" customFormat="1" ht="15" x14ac:dyDescent="0.15">
      <c r="A6602" s="164" t="s">
        <v>521</v>
      </c>
      <c r="B6602" s="164" t="s">
        <v>688</v>
      </c>
      <c r="C6602" s="164" t="s">
        <v>523</v>
      </c>
      <c r="D6602" s="164" t="s">
        <v>530</v>
      </c>
      <c r="E6602" s="164" t="s">
        <v>517</v>
      </c>
      <c r="F6602" s="193">
        <v>45818</v>
      </c>
      <c r="G6602" s="164" t="s">
        <v>689</v>
      </c>
      <c r="H6602" s="194">
        <v>4600000</v>
      </c>
      <c r="I6602" s="164" t="s">
        <v>16</v>
      </c>
      <c r="L6602" s="164">
        <v>2025</v>
      </c>
      <c r="M6602" s="164" t="s">
        <v>525</v>
      </c>
      <c r="N6602" s="164" t="s">
        <v>526</v>
      </c>
      <c r="O6602" s="164" t="s">
        <v>772</v>
      </c>
    </row>
    <row r="6603" spans="1:15" s="164" customFormat="1" ht="15" x14ac:dyDescent="0.15">
      <c r="A6603" s="164" t="s">
        <v>521</v>
      </c>
      <c r="B6603" s="164" t="s">
        <v>609</v>
      </c>
      <c r="C6603" s="164" t="s">
        <v>523</v>
      </c>
      <c r="D6603" s="164" t="s">
        <v>530</v>
      </c>
      <c r="E6603" s="164" t="s">
        <v>517</v>
      </c>
      <c r="F6603" s="193">
        <v>45818</v>
      </c>
      <c r="G6603" s="164" t="s">
        <v>25</v>
      </c>
      <c r="H6603" s="194">
        <v>6709600</v>
      </c>
      <c r="I6603" s="164" t="s">
        <v>16</v>
      </c>
      <c r="J6603" s="164">
        <v>16774</v>
      </c>
      <c r="L6603" s="164">
        <v>2025</v>
      </c>
      <c r="M6603" s="164" t="s">
        <v>525</v>
      </c>
      <c r="N6603" s="164" t="s">
        <v>526</v>
      </c>
    </row>
    <row r="6604" spans="1:15" s="164" customFormat="1" ht="15" x14ac:dyDescent="0.15">
      <c r="A6604" s="164" t="s">
        <v>521</v>
      </c>
      <c r="B6604" s="164" t="s">
        <v>647</v>
      </c>
      <c r="C6604" s="164" t="s">
        <v>523</v>
      </c>
      <c r="D6604" s="164" t="s">
        <v>525</v>
      </c>
      <c r="E6604" s="164" t="s">
        <v>519</v>
      </c>
      <c r="F6604" s="193">
        <v>45818</v>
      </c>
      <c r="G6604" s="164" t="s">
        <v>650</v>
      </c>
      <c r="H6604" s="194">
        <v>236953</v>
      </c>
      <c r="I6604" s="164" t="s">
        <v>16</v>
      </c>
      <c r="L6604" s="164">
        <v>2024</v>
      </c>
      <c r="M6604" s="164" t="s">
        <v>525</v>
      </c>
      <c r="N6604" s="164" t="s">
        <v>569</v>
      </c>
    </row>
    <row r="6605" spans="1:15" s="164" customFormat="1" ht="15" x14ac:dyDescent="0.15">
      <c r="A6605" s="164" t="s">
        <v>521</v>
      </c>
      <c r="B6605" s="164" t="s">
        <v>615</v>
      </c>
      <c r="C6605" s="164" t="s">
        <v>523</v>
      </c>
      <c r="D6605" s="164" t="s">
        <v>530</v>
      </c>
      <c r="E6605" s="164" t="s">
        <v>517</v>
      </c>
      <c r="F6605" s="193">
        <v>45818</v>
      </c>
      <c r="G6605" s="164" t="s">
        <v>26</v>
      </c>
      <c r="H6605" s="194">
        <v>6944000</v>
      </c>
      <c r="I6605" s="164" t="s">
        <v>16</v>
      </c>
      <c r="J6605" s="164">
        <v>17360</v>
      </c>
      <c r="L6605" s="164">
        <v>2025</v>
      </c>
      <c r="M6605" s="164" t="s">
        <v>525</v>
      </c>
      <c r="N6605" s="164" t="s">
        <v>526</v>
      </c>
    </row>
    <row r="6606" spans="1:15" s="164" customFormat="1" ht="15" x14ac:dyDescent="0.15">
      <c r="A6606" s="164" t="s">
        <v>521</v>
      </c>
      <c r="B6606" s="164" t="s">
        <v>522</v>
      </c>
      <c r="C6606" s="164" t="s">
        <v>523</v>
      </c>
      <c r="D6606" s="164" t="s">
        <v>524</v>
      </c>
      <c r="E6606" s="164" t="s">
        <v>519</v>
      </c>
      <c r="F6606" s="193">
        <v>45818</v>
      </c>
      <c r="G6606" s="164" t="s">
        <v>18</v>
      </c>
      <c r="H6606" s="194">
        <v>841840</v>
      </c>
      <c r="I6606" s="164" t="s">
        <v>16</v>
      </c>
      <c r="J6606" s="164">
        <v>9904</v>
      </c>
      <c r="L6606" s="164">
        <v>2025</v>
      </c>
      <c r="M6606" s="164" t="s">
        <v>525</v>
      </c>
      <c r="N6606" s="164" t="s">
        <v>526</v>
      </c>
      <c r="O6606" s="164" t="s">
        <v>773</v>
      </c>
    </row>
    <row r="6607" spans="1:15" s="164" customFormat="1" ht="15" x14ac:dyDescent="0.15">
      <c r="A6607" s="164" t="s">
        <v>521</v>
      </c>
      <c r="B6607" s="164" t="s">
        <v>615</v>
      </c>
      <c r="C6607" s="164" t="s">
        <v>523</v>
      </c>
      <c r="D6607" s="164" t="s">
        <v>524</v>
      </c>
      <c r="E6607" s="164" t="s">
        <v>519</v>
      </c>
      <c r="F6607" s="193">
        <v>45818</v>
      </c>
      <c r="G6607" s="164" t="s">
        <v>26</v>
      </c>
      <c r="H6607" s="194">
        <v>101150</v>
      </c>
      <c r="I6607" s="164" t="s">
        <v>16</v>
      </c>
      <c r="J6607" s="164">
        <v>1190</v>
      </c>
      <c r="L6607" s="164">
        <v>2025</v>
      </c>
      <c r="M6607" s="164" t="s">
        <v>525</v>
      </c>
      <c r="N6607" s="164" t="s">
        <v>526</v>
      </c>
    </row>
    <row r="6608" spans="1:15" s="164" customFormat="1" ht="15" x14ac:dyDescent="0.15">
      <c r="A6608" s="164" t="s">
        <v>521</v>
      </c>
      <c r="B6608" s="164" t="s">
        <v>647</v>
      </c>
      <c r="C6608" s="164" t="s">
        <v>535</v>
      </c>
      <c r="D6608" s="164" t="s">
        <v>525</v>
      </c>
      <c r="E6608" s="164" t="s">
        <v>531</v>
      </c>
      <c r="F6608" s="193">
        <v>45818</v>
      </c>
      <c r="G6608" s="164" t="s">
        <v>650</v>
      </c>
      <c r="H6608" s="194">
        <v>150286</v>
      </c>
      <c r="I6608" s="164" t="s">
        <v>16</v>
      </c>
      <c r="L6608" s="164">
        <v>2024</v>
      </c>
      <c r="M6608" s="164" t="s">
        <v>525</v>
      </c>
      <c r="N6608" s="164" t="s">
        <v>569</v>
      </c>
    </row>
    <row r="6609" spans="1:15" s="164" customFormat="1" ht="15" x14ac:dyDescent="0.15">
      <c r="A6609" s="164" t="s">
        <v>521</v>
      </c>
      <c r="B6609" s="164" t="s">
        <v>609</v>
      </c>
      <c r="C6609" s="164" t="s">
        <v>523</v>
      </c>
      <c r="D6609" s="164" t="s">
        <v>524</v>
      </c>
      <c r="E6609" s="164" t="s">
        <v>519</v>
      </c>
      <c r="F6609" s="193">
        <v>45818</v>
      </c>
      <c r="G6609" s="164" t="s">
        <v>25</v>
      </c>
      <c r="H6609" s="194">
        <v>43350</v>
      </c>
      <c r="I6609" s="164" t="s">
        <v>16</v>
      </c>
      <c r="J6609" s="164">
        <v>510</v>
      </c>
      <c r="L6609" s="164">
        <v>2025</v>
      </c>
      <c r="M6609" s="164" t="s">
        <v>525</v>
      </c>
      <c r="N6609" s="164" t="s">
        <v>526</v>
      </c>
    </row>
    <row r="6610" spans="1:15" s="164" customFormat="1" ht="15" x14ac:dyDescent="0.15">
      <c r="A6610" s="164" t="s">
        <v>521</v>
      </c>
      <c r="B6610" s="164" t="s">
        <v>647</v>
      </c>
      <c r="C6610" s="164" t="s">
        <v>523</v>
      </c>
      <c r="D6610" s="164" t="s">
        <v>525</v>
      </c>
      <c r="E6610" s="164" t="s">
        <v>531</v>
      </c>
      <c r="F6610" s="193">
        <v>45818</v>
      </c>
      <c r="G6610" s="164" t="s">
        <v>650</v>
      </c>
      <c r="H6610" s="194">
        <v>6158557</v>
      </c>
      <c r="I6610" s="164" t="s">
        <v>16</v>
      </c>
      <c r="L6610" s="164">
        <v>2024</v>
      </c>
      <c r="M6610" s="164" t="s">
        <v>525</v>
      </c>
      <c r="N6610" s="164" t="s">
        <v>569</v>
      </c>
    </row>
    <row r="6611" spans="1:15" s="164" customFormat="1" ht="15" x14ac:dyDescent="0.15">
      <c r="A6611" s="164" t="s">
        <v>521</v>
      </c>
      <c r="B6611" s="164" t="s">
        <v>522</v>
      </c>
      <c r="C6611" s="164" t="s">
        <v>523</v>
      </c>
      <c r="D6611" s="164" t="s">
        <v>530</v>
      </c>
      <c r="E6611" s="164" t="s">
        <v>517</v>
      </c>
      <c r="F6611" s="193">
        <v>45818</v>
      </c>
      <c r="G6611" s="164" t="s">
        <v>18</v>
      </c>
      <c r="H6611" s="194">
        <v>569200</v>
      </c>
      <c r="I6611" s="164" t="s">
        <v>16</v>
      </c>
      <c r="J6611" s="164">
        <v>1423</v>
      </c>
      <c r="L6611" s="164">
        <v>2025</v>
      </c>
      <c r="M6611" s="164" t="s">
        <v>525</v>
      </c>
      <c r="N6611" s="164" t="s">
        <v>526</v>
      </c>
    </row>
    <row r="6612" spans="1:15" s="164" customFormat="1" ht="15" x14ac:dyDescent="0.15">
      <c r="A6612" s="164" t="s">
        <v>521</v>
      </c>
      <c r="B6612" s="164" t="s">
        <v>647</v>
      </c>
      <c r="C6612" s="164" t="s">
        <v>523</v>
      </c>
      <c r="D6612" s="164" t="s">
        <v>525</v>
      </c>
      <c r="E6612" s="164" t="s">
        <v>531</v>
      </c>
      <c r="F6612" s="193">
        <v>45818</v>
      </c>
      <c r="G6612" s="164" t="s">
        <v>648</v>
      </c>
      <c r="H6612" s="194">
        <v>81488</v>
      </c>
      <c r="I6612" s="164" t="s">
        <v>16</v>
      </c>
      <c r="L6612" s="164">
        <v>2024</v>
      </c>
      <c r="M6612" s="164" t="s">
        <v>525</v>
      </c>
      <c r="N6612" s="164" t="s">
        <v>569</v>
      </c>
    </row>
    <row r="6613" spans="1:15" s="164" customFormat="1" ht="15" x14ac:dyDescent="0.15">
      <c r="A6613" s="164" t="s">
        <v>521</v>
      </c>
      <c r="B6613" s="164" t="s">
        <v>688</v>
      </c>
      <c r="C6613" s="164" t="s">
        <v>523</v>
      </c>
      <c r="D6613" s="164" t="s">
        <v>530</v>
      </c>
      <c r="E6613" s="164" t="s">
        <v>518</v>
      </c>
      <c r="F6613" s="193">
        <v>45818</v>
      </c>
      <c r="G6613" s="164" t="s">
        <v>689</v>
      </c>
      <c r="H6613" s="194">
        <v>400000</v>
      </c>
      <c r="I6613" s="164" t="s">
        <v>16</v>
      </c>
      <c r="L6613" s="164">
        <v>2025</v>
      </c>
      <c r="M6613" s="164" t="s">
        <v>525</v>
      </c>
      <c r="N6613" s="164" t="s">
        <v>526</v>
      </c>
    </row>
    <row r="6614" spans="1:15" s="164" customFormat="1" ht="15" x14ac:dyDescent="0.15">
      <c r="A6614" s="164" t="s">
        <v>521</v>
      </c>
      <c r="B6614" s="164" t="s">
        <v>647</v>
      </c>
      <c r="C6614" s="164" t="s">
        <v>523</v>
      </c>
      <c r="D6614" s="164" t="s">
        <v>525</v>
      </c>
      <c r="E6614" s="164" t="s">
        <v>519</v>
      </c>
      <c r="F6614" s="193">
        <v>45818</v>
      </c>
      <c r="G6614" s="164" t="s">
        <v>660</v>
      </c>
      <c r="H6614" s="194">
        <v>1555620</v>
      </c>
      <c r="I6614" s="164" t="s">
        <v>16</v>
      </c>
      <c r="L6614" s="164">
        <v>2024</v>
      </c>
      <c r="M6614" s="164" t="s">
        <v>525</v>
      </c>
      <c r="N6614" s="164" t="s">
        <v>569</v>
      </c>
    </row>
    <row r="6615" spans="1:15" s="164" customFormat="1" ht="15" x14ac:dyDescent="0.15">
      <c r="A6615" s="164" t="s">
        <v>521</v>
      </c>
      <c r="B6615" s="164" t="s">
        <v>688</v>
      </c>
      <c r="C6615" s="164" t="s">
        <v>523</v>
      </c>
      <c r="D6615" s="164" t="s">
        <v>530</v>
      </c>
      <c r="E6615" s="164" t="s">
        <v>517</v>
      </c>
      <c r="F6615" s="193">
        <v>45818</v>
      </c>
      <c r="G6615" s="164" t="s">
        <v>689</v>
      </c>
      <c r="H6615" s="194">
        <v>2400000</v>
      </c>
      <c r="I6615" s="164" t="s">
        <v>16</v>
      </c>
      <c r="L6615" s="164">
        <v>2025</v>
      </c>
      <c r="M6615" s="164" t="s">
        <v>525</v>
      </c>
      <c r="N6615" s="164" t="s">
        <v>526</v>
      </c>
    </row>
    <row r="6616" spans="1:15" s="164" customFormat="1" ht="15" x14ac:dyDescent="0.15">
      <c r="A6616" s="164" t="s">
        <v>521</v>
      </c>
      <c r="B6616" s="164" t="s">
        <v>647</v>
      </c>
      <c r="C6616" s="164" t="s">
        <v>523</v>
      </c>
      <c r="D6616" s="164" t="s">
        <v>525</v>
      </c>
      <c r="E6616" s="164" t="s">
        <v>525</v>
      </c>
      <c r="F6616" s="193">
        <v>45818</v>
      </c>
      <c r="G6616" s="164" t="s">
        <v>659</v>
      </c>
      <c r="H6616" s="194">
        <v>451516</v>
      </c>
      <c r="I6616" s="164" t="s">
        <v>16</v>
      </c>
      <c r="L6616" s="164">
        <v>2024</v>
      </c>
      <c r="M6616" s="164" t="s">
        <v>525</v>
      </c>
      <c r="N6616" s="164" t="s">
        <v>569</v>
      </c>
    </row>
    <row r="6617" spans="1:15" s="164" customFormat="1" ht="15" x14ac:dyDescent="0.15">
      <c r="A6617" s="164" t="s">
        <v>521</v>
      </c>
      <c r="B6617" s="164" t="s">
        <v>647</v>
      </c>
      <c r="C6617" s="164" t="s">
        <v>523</v>
      </c>
      <c r="D6617" s="164" t="s">
        <v>525</v>
      </c>
      <c r="E6617" s="164" t="s">
        <v>519</v>
      </c>
      <c r="F6617" s="193">
        <v>45818</v>
      </c>
      <c r="G6617" s="164" t="s">
        <v>659</v>
      </c>
      <c r="H6617" s="194">
        <v>468569</v>
      </c>
      <c r="I6617" s="164" t="s">
        <v>16</v>
      </c>
      <c r="L6617" s="164">
        <v>2024</v>
      </c>
      <c r="M6617" s="164" t="s">
        <v>525</v>
      </c>
      <c r="N6617" s="164" t="s">
        <v>569</v>
      </c>
    </row>
    <row r="6618" spans="1:15" s="164" customFormat="1" ht="15" x14ac:dyDescent="0.15">
      <c r="A6618" s="164" t="s">
        <v>521</v>
      </c>
      <c r="B6618" s="164" t="s">
        <v>647</v>
      </c>
      <c r="C6618" s="164" t="s">
        <v>523</v>
      </c>
      <c r="D6618" s="164" t="s">
        <v>525</v>
      </c>
      <c r="E6618" s="164" t="s">
        <v>531</v>
      </c>
      <c r="F6618" s="193">
        <v>45818</v>
      </c>
      <c r="G6618" s="164" t="s">
        <v>659</v>
      </c>
      <c r="H6618" s="194">
        <v>538230</v>
      </c>
      <c r="I6618" s="164" t="s">
        <v>16</v>
      </c>
      <c r="L6618" s="164">
        <v>2024</v>
      </c>
      <c r="M6618" s="164" t="s">
        <v>525</v>
      </c>
      <c r="N6618" s="164" t="s">
        <v>569</v>
      </c>
    </row>
    <row r="6619" spans="1:15" s="164" customFormat="1" ht="15" x14ac:dyDescent="0.15">
      <c r="A6619" s="164" t="s">
        <v>521</v>
      </c>
      <c r="B6619" s="164" t="s">
        <v>647</v>
      </c>
      <c r="C6619" s="164" t="s">
        <v>523</v>
      </c>
      <c r="D6619" s="164" t="s">
        <v>525</v>
      </c>
      <c r="E6619" s="164" t="s">
        <v>531</v>
      </c>
      <c r="F6619" s="193">
        <v>45818</v>
      </c>
      <c r="G6619" s="164" t="s">
        <v>651</v>
      </c>
      <c r="H6619" s="194">
        <v>92114</v>
      </c>
      <c r="I6619" s="164" t="s">
        <v>16</v>
      </c>
      <c r="L6619" s="164">
        <v>2024</v>
      </c>
      <c r="M6619" s="164" t="s">
        <v>525</v>
      </c>
      <c r="N6619" s="164" t="s">
        <v>569</v>
      </c>
    </row>
    <row r="6620" spans="1:15" s="164" customFormat="1" ht="15" x14ac:dyDescent="0.15">
      <c r="A6620" s="164" t="s">
        <v>521</v>
      </c>
      <c r="B6620" s="164" t="s">
        <v>522</v>
      </c>
      <c r="C6620" s="164" t="s">
        <v>523</v>
      </c>
      <c r="D6620" s="164" t="s">
        <v>530</v>
      </c>
      <c r="E6620" s="164" t="s">
        <v>517</v>
      </c>
      <c r="F6620" s="193">
        <v>45817</v>
      </c>
      <c r="G6620" s="164" t="s">
        <v>18</v>
      </c>
      <c r="H6620" s="194">
        <v>689200</v>
      </c>
      <c r="I6620" s="164" t="s">
        <v>16</v>
      </c>
      <c r="J6620" s="164">
        <v>1723</v>
      </c>
      <c r="L6620" s="164">
        <v>2025</v>
      </c>
      <c r="M6620" s="164" t="s">
        <v>525</v>
      </c>
      <c r="N6620" s="164" t="s">
        <v>526</v>
      </c>
      <c r="O6620" s="164" t="s">
        <v>747</v>
      </c>
    </row>
    <row r="6621" spans="1:15" s="164" customFormat="1" ht="15" x14ac:dyDescent="0.15">
      <c r="A6621" s="164" t="s">
        <v>521</v>
      </c>
      <c r="B6621" s="164" t="s">
        <v>647</v>
      </c>
      <c r="C6621" s="164" t="s">
        <v>523</v>
      </c>
      <c r="D6621" s="164" t="s">
        <v>525</v>
      </c>
      <c r="E6621" s="164" t="s">
        <v>525</v>
      </c>
      <c r="F6621" s="193">
        <v>45817</v>
      </c>
      <c r="G6621" s="164" t="s">
        <v>660</v>
      </c>
      <c r="H6621" s="194">
        <v>5940</v>
      </c>
      <c r="I6621" s="164" t="s">
        <v>16</v>
      </c>
      <c r="L6621" s="164">
        <v>2024</v>
      </c>
      <c r="M6621" s="164" t="s">
        <v>525</v>
      </c>
      <c r="N6621" s="164" t="s">
        <v>569</v>
      </c>
    </row>
    <row r="6622" spans="1:15" s="164" customFormat="1" ht="15" x14ac:dyDescent="0.15">
      <c r="A6622" s="164" t="s">
        <v>521</v>
      </c>
      <c r="B6622" s="164" t="s">
        <v>522</v>
      </c>
      <c r="C6622" s="164" t="s">
        <v>523</v>
      </c>
      <c r="D6622" s="164" t="s">
        <v>524</v>
      </c>
      <c r="E6622" s="164" t="s">
        <v>517</v>
      </c>
      <c r="F6622" s="193">
        <v>45817</v>
      </c>
      <c r="G6622" s="164" t="s">
        <v>18</v>
      </c>
      <c r="H6622" s="194">
        <v>36720</v>
      </c>
      <c r="I6622" s="164" t="s">
        <v>16</v>
      </c>
      <c r="J6622" s="164">
        <v>432</v>
      </c>
      <c r="L6622" s="164">
        <v>2025</v>
      </c>
      <c r="M6622" s="164" t="s">
        <v>525</v>
      </c>
      <c r="N6622" s="164" t="s">
        <v>526</v>
      </c>
      <c r="O6622" s="164" t="s">
        <v>747</v>
      </c>
    </row>
    <row r="6623" spans="1:15" s="164" customFormat="1" ht="15" x14ac:dyDescent="0.15">
      <c r="A6623" s="164" t="s">
        <v>521</v>
      </c>
      <c r="B6623" s="164" t="s">
        <v>615</v>
      </c>
      <c r="C6623" s="164" t="s">
        <v>523</v>
      </c>
      <c r="D6623" s="164" t="s">
        <v>530</v>
      </c>
      <c r="E6623" s="164" t="s">
        <v>517</v>
      </c>
      <c r="F6623" s="193">
        <v>45817</v>
      </c>
      <c r="G6623" s="164" t="s">
        <v>26</v>
      </c>
      <c r="H6623" s="194">
        <v>6272000</v>
      </c>
      <c r="I6623" s="164" t="s">
        <v>16</v>
      </c>
      <c r="J6623" s="164">
        <v>15680</v>
      </c>
      <c r="L6623" s="164">
        <v>2025</v>
      </c>
      <c r="M6623" s="164" t="s">
        <v>525</v>
      </c>
      <c r="N6623" s="164" t="s">
        <v>526</v>
      </c>
    </row>
    <row r="6624" spans="1:15" s="164" customFormat="1" ht="15" x14ac:dyDescent="0.15">
      <c r="A6624" s="164" t="s">
        <v>521</v>
      </c>
      <c r="B6624" s="164" t="s">
        <v>522</v>
      </c>
      <c r="C6624" s="164" t="s">
        <v>523</v>
      </c>
      <c r="D6624" s="164" t="s">
        <v>524</v>
      </c>
      <c r="E6624" s="164" t="s">
        <v>519</v>
      </c>
      <c r="F6624" s="193">
        <v>45817</v>
      </c>
      <c r="G6624" s="164" t="s">
        <v>18</v>
      </c>
      <c r="H6624" s="194">
        <v>29750</v>
      </c>
      <c r="I6624" s="164" t="s">
        <v>16</v>
      </c>
      <c r="J6624" s="164">
        <v>350</v>
      </c>
      <c r="L6624" s="164">
        <v>2025</v>
      </c>
      <c r="M6624" s="164" t="s">
        <v>525</v>
      </c>
      <c r="N6624" s="164" t="s">
        <v>526</v>
      </c>
      <c r="O6624" s="164" t="s">
        <v>747</v>
      </c>
    </row>
    <row r="6625" spans="1:15" s="164" customFormat="1" ht="15" x14ac:dyDescent="0.15">
      <c r="A6625" s="164" t="s">
        <v>521</v>
      </c>
      <c r="B6625" s="164" t="s">
        <v>647</v>
      </c>
      <c r="C6625" s="164" t="s">
        <v>523</v>
      </c>
      <c r="D6625" s="164" t="s">
        <v>525</v>
      </c>
      <c r="E6625" s="164" t="s">
        <v>519</v>
      </c>
      <c r="F6625" s="193">
        <v>45817</v>
      </c>
      <c r="G6625" s="164" t="s">
        <v>660</v>
      </c>
      <c r="H6625" s="194">
        <v>1411080</v>
      </c>
      <c r="I6625" s="164" t="s">
        <v>16</v>
      </c>
      <c r="L6625" s="164">
        <v>2024</v>
      </c>
      <c r="M6625" s="164" t="s">
        <v>525</v>
      </c>
      <c r="N6625" s="164" t="s">
        <v>569</v>
      </c>
    </row>
    <row r="6626" spans="1:15" s="164" customFormat="1" ht="15" x14ac:dyDescent="0.15">
      <c r="A6626" s="164" t="s">
        <v>521</v>
      </c>
      <c r="B6626" s="164" t="s">
        <v>688</v>
      </c>
      <c r="C6626" s="164" t="s">
        <v>523</v>
      </c>
      <c r="D6626" s="164" t="s">
        <v>530</v>
      </c>
      <c r="E6626" s="164" t="s">
        <v>518</v>
      </c>
      <c r="F6626" s="193">
        <v>45817</v>
      </c>
      <c r="G6626" s="164" t="s">
        <v>689</v>
      </c>
      <c r="H6626" s="194">
        <v>80000</v>
      </c>
      <c r="I6626" s="164" t="s">
        <v>16</v>
      </c>
      <c r="L6626" s="164">
        <v>2025</v>
      </c>
      <c r="M6626" s="164" t="s">
        <v>525</v>
      </c>
      <c r="N6626" s="164" t="s">
        <v>526</v>
      </c>
      <c r="O6626" s="164" t="s">
        <v>747</v>
      </c>
    </row>
    <row r="6627" spans="1:15" s="164" customFormat="1" ht="15" x14ac:dyDescent="0.15">
      <c r="A6627" s="164" t="s">
        <v>521</v>
      </c>
      <c r="B6627" s="164" t="s">
        <v>522</v>
      </c>
      <c r="C6627" s="164" t="s">
        <v>535</v>
      </c>
      <c r="D6627" s="164" t="s">
        <v>524</v>
      </c>
      <c r="E6627" s="164" t="s">
        <v>519</v>
      </c>
      <c r="F6627" s="193">
        <v>45817</v>
      </c>
      <c r="G6627" s="164" t="s">
        <v>18</v>
      </c>
      <c r="H6627" s="194">
        <v>263500</v>
      </c>
      <c r="I6627" s="164" t="s">
        <v>16</v>
      </c>
      <c r="J6627" s="164">
        <v>3100</v>
      </c>
      <c r="L6627" s="164">
        <v>2025</v>
      </c>
      <c r="M6627" s="164" t="s">
        <v>525</v>
      </c>
      <c r="N6627" s="164" t="s">
        <v>526</v>
      </c>
      <c r="O6627" s="164" t="s">
        <v>774</v>
      </c>
    </row>
    <row r="6628" spans="1:15" s="164" customFormat="1" ht="15" x14ac:dyDescent="0.15">
      <c r="A6628" s="164" t="s">
        <v>521</v>
      </c>
      <c r="B6628" s="164" t="s">
        <v>688</v>
      </c>
      <c r="C6628" s="164" t="s">
        <v>523</v>
      </c>
      <c r="D6628" s="164" t="s">
        <v>530</v>
      </c>
      <c r="E6628" s="164" t="s">
        <v>517</v>
      </c>
      <c r="F6628" s="193">
        <v>45817</v>
      </c>
      <c r="G6628" s="164" t="s">
        <v>689</v>
      </c>
      <c r="H6628" s="194">
        <v>1600000</v>
      </c>
      <c r="I6628" s="164" t="s">
        <v>16</v>
      </c>
      <c r="L6628" s="164">
        <v>2025</v>
      </c>
      <c r="M6628" s="164" t="s">
        <v>525</v>
      </c>
      <c r="N6628" s="164" t="s">
        <v>526</v>
      </c>
      <c r="O6628" s="164" t="s">
        <v>747</v>
      </c>
    </row>
    <row r="6629" spans="1:15" s="164" customFormat="1" ht="15" x14ac:dyDescent="0.15">
      <c r="A6629" s="164" t="s">
        <v>521</v>
      </c>
      <c r="B6629" s="164" t="s">
        <v>647</v>
      </c>
      <c r="C6629" s="164" t="s">
        <v>523</v>
      </c>
      <c r="D6629" s="164" t="s">
        <v>525</v>
      </c>
      <c r="E6629" s="164" t="s">
        <v>525</v>
      </c>
      <c r="F6629" s="193">
        <v>45817</v>
      </c>
      <c r="G6629" s="164" t="s">
        <v>659</v>
      </c>
      <c r="H6629" s="194">
        <v>464272</v>
      </c>
      <c r="I6629" s="164" t="s">
        <v>16</v>
      </c>
      <c r="L6629" s="164">
        <v>2024</v>
      </c>
      <c r="M6629" s="164" t="s">
        <v>525</v>
      </c>
      <c r="N6629" s="164" t="s">
        <v>569</v>
      </c>
    </row>
    <row r="6630" spans="1:15" s="164" customFormat="1" ht="15" x14ac:dyDescent="0.15">
      <c r="A6630" s="164" t="s">
        <v>521</v>
      </c>
      <c r="B6630" s="164" t="s">
        <v>609</v>
      </c>
      <c r="C6630" s="164" t="s">
        <v>523</v>
      </c>
      <c r="D6630" s="164" t="s">
        <v>524</v>
      </c>
      <c r="E6630" s="164" t="s">
        <v>519</v>
      </c>
      <c r="F6630" s="193">
        <v>45817</v>
      </c>
      <c r="G6630" s="164" t="s">
        <v>25</v>
      </c>
      <c r="H6630" s="194">
        <v>43350</v>
      </c>
      <c r="I6630" s="164" t="s">
        <v>16</v>
      </c>
      <c r="J6630" s="164">
        <v>510</v>
      </c>
      <c r="L6630" s="164">
        <v>2025</v>
      </c>
      <c r="M6630" s="164" t="s">
        <v>525</v>
      </c>
      <c r="N6630" s="164" t="s">
        <v>526</v>
      </c>
    </row>
    <row r="6631" spans="1:15" s="164" customFormat="1" ht="15" x14ac:dyDescent="0.15">
      <c r="A6631" s="164" t="s">
        <v>521</v>
      </c>
      <c r="B6631" s="164" t="s">
        <v>647</v>
      </c>
      <c r="C6631" s="164" t="s">
        <v>523</v>
      </c>
      <c r="D6631" s="164" t="s">
        <v>525</v>
      </c>
      <c r="E6631" s="164" t="s">
        <v>519</v>
      </c>
      <c r="F6631" s="193">
        <v>45817</v>
      </c>
      <c r="G6631" s="164" t="s">
        <v>659</v>
      </c>
      <c r="H6631" s="194">
        <v>201881</v>
      </c>
      <c r="I6631" s="164" t="s">
        <v>16</v>
      </c>
      <c r="L6631" s="164">
        <v>2024</v>
      </c>
      <c r="M6631" s="164" t="s">
        <v>525</v>
      </c>
      <c r="N6631" s="164" t="s">
        <v>569</v>
      </c>
    </row>
    <row r="6632" spans="1:15" s="164" customFormat="1" ht="15" x14ac:dyDescent="0.15">
      <c r="A6632" s="164" t="s">
        <v>521</v>
      </c>
      <c r="B6632" s="164" t="s">
        <v>522</v>
      </c>
      <c r="C6632" s="164" t="s">
        <v>523</v>
      </c>
      <c r="D6632" s="164" t="s">
        <v>524</v>
      </c>
      <c r="E6632" s="164" t="s">
        <v>519</v>
      </c>
      <c r="F6632" s="193">
        <v>45817</v>
      </c>
      <c r="G6632" s="164" t="s">
        <v>18</v>
      </c>
      <c r="H6632" s="194">
        <v>777750</v>
      </c>
      <c r="I6632" s="164" t="s">
        <v>16</v>
      </c>
      <c r="J6632" s="164">
        <v>9150</v>
      </c>
      <c r="L6632" s="164">
        <v>2025</v>
      </c>
      <c r="M6632" s="164" t="s">
        <v>525</v>
      </c>
      <c r="N6632" s="164" t="s">
        <v>526</v>
      </c>
      <c r="O6632" s="164" t="s">
        <v>774</v>
      </c>
    </row>
    <row r="6633" spans="1:15" s="164" customFormat="1" ht="15" x14ac:dyDescent="0.15">
      <c r="A6633" s="164" t="s">
        <v>521</v>
      </c>
      <c r="B6633" s="164" t="s">
        <v>647</v>
      </c>
      <c r="C6633" s="164" t="s">
        <v>523</v>
      </c>
      <c r="D6633" s="164" t="s">
        <v>525</v>
      </c>
      <c r="E6633" s="164" t="s">
        <v>525</v>
      </c>
      <c r="F6633" s="193">
        <v>45817</v>
      </c>
      <c r="G6633" s="164" t="s">
        <v>658</v>
      </c>
      <c r="H6633" s="194">
        <v>14300</v>
      </c>
      <c r="I6633" s="164" t="s">
        <v>16</v>
      </c>
      <c r="L6633" s="164">
        <v>2024</v>
      </c>
      <c r="M6633" s="164" t="s">
        <v>525</v>
      </c>
      <c r="N6633" s="164" t="s">
        <v>569</v>
      </c>
    </row>
    <row r="6634" spans="1:15" s="164" customFormat="1" ht="15" x14ac:dyDescent="0.15">
      <c r="A6634" s="164" t="s">
        <v>521</v>
      </c>
      <c r="B6634" s="164" t="s">
        <v>615</v>
      </c>
      <c r="C6634" s="164" t="s">
        <v>523</v>
      </c>
      <c r="D6634" s="164" t="s">
        <v>524</v>
      </c>
      <c r="E6634" s="164" t="s">
        <v>519</v>
      </c>
      <c r="F6634" s="193">
        <v>45817</v>
      </c>
      <c r="G6634" s="164" t="s">
        <v>26</v>
      </c>
      <c r="H6634" s="194">
        <v>93925</v>
      </c>
      <c r="I6634" s="164" t="s">
        <v>16</v>
      </c>
      <c r="J6634" s="164">
        <v>1105</v>
      </c>
      <c r="L6634" s="164">
        <v>2025</v>
      </c>
      <c r="M6634" s="164" t="s">
        <v>525</v>
      </c>
      <c r="N6634" s="164" t="s">
        <v>526</v>
      </c>
    </row>
    <row r="6635" spans="1:15" s="164" customFormat="1" ht="15" x14ac:dyDescent="0.15">
      <c r="A6635" s="164" t="s">
        <v>521</v>
      </c>
      <c r="B6635" s="164" t="s">
        <v>647</v>
      </c>
      <c r="C6635" s="164" t="s">
        <v>523</v>
      </c>
      <c r="D6635" s="164" t="s">
        <v>525</v>
      </c>
      <c r="E6635" s="164" t="s">
        <v>531</v>
      </c>
      <c r="F6635" s="193">
        <v>45817</v>
      </c>
      <c r="G6635" s="164" t="s">
        <v>651</v>
      </c>
      <c r="H6635" s="194">
        <v>48664</v>
      </c>
      <c r="I6635" s="164" t="s">
        <v>16</v>
      </c>
      <c r="L6635" s="164">
        <v>2024</v>
      </c>
      <c r="M6635" s="164" t="s">
        <v>525</v>
      </c>
      <c r="N6635" s="164" t="s">
        <v>569</v>
      </c>
    </row>
    <row r="6636" spans="1:15" s="164" customFormat="1" ht="15" x14ac:dyDescent="0.15">
      <c r="A6636" s="164" t="s">
        <v>521</v>
      </c>
      <c r="B6636" s="164" t="s">
        <v>522</v>
      </c>
      <c r="C6636" s="164" t="s">
        <v>523</v>
      </c>
      <c r="D6636" s="164" t="s">
        <v>530</v>
      </c>
      <c r="E6636" s="164" t="s">
        <v>517</v>
      </c>
      <c r="F6636" s="193">
        <v>45817</v>
      </c>
      <c r="G6636" s="164" t="s">
        <v>19</v>
      </c>
      <c r="H6636" s="194">
        <v>800000</v>
      </c>
      <c r="I6636" s="164" t="s">
        <v>16</v>
      </c>
      <c r="L6636" s="164">
        <v>2025</v>
      </c>
      <c r="M6636" s="164" t="s">
        <v>525</v>
      </c>
      <c r="N6636" s="164" t="s">
        <v>526</v>
      </c>
      <c r="O6636" s="164" t="s">
        <v>774</v>
      </c>
    </row>
    <row r="6637" spans="1:15" s="164" customFormat="1" ht="15" x14ac:dyDescent="0.15">
      <c r="A6637" s="164" t="s">
        <v>521</v>
      </c>
      <c r="B6637" s="164" t="s">
        <v>647</v>
      </c>
      <c r="C6637" s="164" t="s">
        <v>523</v>
      </c>
      <c r="D6637" s="164" t="s">
        <v>525</v>
      </c>
      <c r="E6637" s="164" t="s">
        <v>525</v>
      </c>
      <c r="F6637" s="193">
        <v>45817</v>
      </c>
      <c r="G6637" s="164" t="s">
        <v>650</v>
      </c>
      <c r="H6637" s="194">
        <v>3549212</v>
      </c>
      <c r="I6637" s="164" t="s">
        <v>16</v>
      </c>
      <c r="L6637" s="164">
        <v>2024</v>
      </c>
      <c r="M6637" s="164" t="s">
        <v>525</v>
      </c>
      <c r="N6637" s="164" t="s">
        <v>569</v>
      </c>
    </row>
    <row r="6638" spans="1:15" s="164" customFormat="1" ht="15" x14ac:dyDescent="0.15">
      <c r="A6638" s="164" t="s">
        <v>521</v>
      </c>
      <c r="B6638" s="164" t="s">
        <v>687</v>
      </c>
      <c r="C6638" s="164" t="s">
        <v>523</v>
      </c>
      <c r="D6638" s="164" t="s">
        <v>593</v>
      </c>
      <c r="E6638" s="164" t="s">
        <v>517</v>
      </c>
      <c r="F6638" s="193">
        <v>45817</v>
      </c>
      <c r="G6638" s="164" t="s">
        <v>39</v>
      </c>
      <c r="H6638" s="194"/>
      <c r="I6638" s="164" t="s">
        <v>16</v>
      </c>
      <c r="J6638" s="164">
        <v>504</v>
      </c>
      <c r="L6638" s="164">
        <v>2025</v>
      </c>
      <c r="M6638" s="164" t="s">
        <v>525</v>
      </c>
      <c r="N6638" s="164" t="s">
        <v>526</v>
      </c>
    </row>
    <row r="6639" spans="1:15" s="164" customFormat="1" ht="15" x14ac:dyDescent="0.15">
      <c r="A6639" s="164" t="s">
        <v>521</v>
      </c>
      <c r="B6639" s="164" t="s">
        <v>647</v>
      </c>
      <c r="C6639" s="164" t="s">
        <v>535</v>
      </c>
      <c r="D6639" s="164" t="s">
        <v>525</v>
      </c>
      <c r="E6639" s="164" t="s">
        <v>519</v>
      </c>
      <c r="F6639" s="193">
        <v>45817</v>
      </c>
      <c r="G6639" s="164" t="s">
        <v>650</v>
      </c>
      <c r="H6639" s="194">
        <v>69282</v>
      </c>
      <c r="I6639" s="164" t="s">
        <v>16</v>
      </c>
      <c r="L6639" s="164">
        <v>2024</v>
      </c>
      <c r="M6639" s="164" t="s">
        <v>525</v>
      </c>
      <c r="N6639" s="164" t="s">
        <v>569</v>
      </c>
    </row>
    <row r="6640" spans="1:15" s="164" customFormat="1" ht="15" x14ac:dyDescent="0.15">
      <c r="A6640" s="164" t="s">
        <v>521</v>
      </c>
      <c r="B6640" s="164" t="s">
        <v>609</v>
      </c>
      <c r="C6640" s="164" t="s">
        <v>523</v>
      </c>
      <c r="D6640" s="164" t="s">
        <v>530</v>
      </c>
      <c r="E6640" s="164" t="s">
        <v>517</v>
      </c>
      <c r="F6640" s="193">
        <v>45817</v>
      </c>
      <c r="G6640" s="164" t="s">
        <v>25</v>
      </c>
      <c r="H6640" s="194">
        <v>8579200</v>
      </c>
      <c r="I6640" s="164" t="s">
        <v>16</v>
      </c>
      <c r="J6640" s="164">
        <v>21448</v>
      </c>
      <c r="L6640" s="164">
        <v>2025</v>
      </c>
      <c r="M6640" s="164" t="s">
        <v>525</v>
      </c>
      <c r="N6640" s="164" t="s">
        <v>526</v>
      </c>
    </row>
    <row r="6641" spans="1:15" s="164" customFormat="1" ht="15" x14ac:dyDescent="0.15">
      <c r="A6641" s="164" t="s">
        <v>521</v>
      </c>
      <c r="B6641" s="164" t="s">
        <v>647</v>
      </c>
      <c r="C6641" s="164" t="s">
        <v>523</v>
      </c>
      <c r="D6641" s="164" t="s">
        <v>525</v>
      </c>
      <c r="E6641" s="164" t="s">
        <v>519</v>
      </c>
      <c r="F6641" s="193">
        <v>45817</v>
      </c>
      <c r="G6641" s="164" t="s">
        <v>650</v>
      </c>
      <c r="H6641" s="194">
        <v>659886</v>
      </c>
      <c r="I6641" s="164" t="s">
        <v>16</v>
      </c>
      <c r="L6641" s="164">
        <v>2024</v>
      </c>
      <c r="M6641" s="164" t="s">
        <v>525</v>
      </c>
      <c r="N6641" s="164" t="s">
        <v>569</v>
      </c>
    </row>
    <row r="6642" spans="1:15" s="164" customFormat="1" ht="15" x14ac:dyDescent="0.15">
      <c r="A6642" s="164" t="s">
        <v>521</v>
      </c>
      <c r="B6642" s="164" t="s">
        <v>615</v>
      </c>
      <c r="C6642" s="164" t="s">
        <v>523</v>
      </c>
      <c r="D6642" s="164" t="s">
        <v>530</v>
      </c>
      <c r="E6642" s="164" t="s">
        <v>518</v>
      </c>
      <c r="F6642" s="193">
        <v>45817</v>
      </c>
      <c r="G6642" s="164" t="s">
        <v>26</v>
      </c>
      <c r="H6642" s="194">
        <v>627200</v>
      </c>
      <c r="I6642" s="164" t="s">
        <v>16</v>
      </c>
      <c r="J6642" s="164">
        <v>1568</v>
      </c>
      <c r="L6642" s="164">
        <v>2025</v>
      </c>
      <c r="M6642" s="164" t="s">
        <v>525</v>
      </c>
      <c r="N6642" s="164" t="s">
        <v>526</v>
      </c>
    </row>
    <row r="6643" spans="1:15" s="164" customFormat="1" ht="15" x14ac:dyDescent="0.15">
      <c r="A6643" s="164" t="s">
        <v>521</v>
      </c>
      <c r="B6643" s="164" t="s">
        <v>647</v>
      </c>
      <c r="C6643" s="164" t="s">
        <v>535</v>
      </c>
      <c r="D6643" s="164" t="s">
        <v>525</v>
      </c>
      <c r="E6643" s="164" t="s">
        <v>531</v>
      </c>
      <c r="F6643" s="193">
        <v>45817</v>
      </c>
      <c r="G6643" s="164" t="s">
        <v>650</v>
      </c>
      <c r="H6643" s="194">
        <v>274813</v>
      </c>
      <c r="I6643" s="164" t="s">
        <v>16</v>
      </c>
      <c r="L6643" s="164">
        <v>2024</v>
      </c>
      <c r="M6643" s="164" t="s">
        <v>525</v>
      </c>
      <c r="N6643" s="164" t="s">
        <v>569</v>
      </c>
    </row>
    <row r="6644" spans="1:15" s="164" customFormat="1" ht="15" x14ac:dyDescent="0.15">
      <c r="A6644" s="164" t="s">
        <v>521</v>
      </c>
      <c r="B6644" s="164" t="s">
        <v>609</v>
      </c>
      <c r="C6644" s="164" t="s">
        <v>523</v>
      </c>
      <c r="D6644" s="164" t="s">
        <v>530</v>
      </c>
      <c r="E6644" s="164" t="s">
        <v>518</v>
      </c>
      <c r="F6644" s="193">
        <v>45817</v>
      </c>
      <c r="G6644" s="164" t="s">
        <v>25</v>
      </c>
      <c r="H6644" s="194">
        <v>784000</v>
      </c>
      <c r="I6644" s="164" t="s">
        <v>16</v>
      </c>
      <c r="J6644" s="164">
        <v>1960</v>
      </c>
      <c r="L6644" s="164">
        <v>2025</v>
      </c>
      <c r="M6644" s="164" t="s">
        <v>525</v>
      </c>
      <c r="N6644" s="164" t="s">
        <v>526</v>
      </c>
    </row>
    <row r="6645" spans="1:15" s="164" customFormat="1" ht="15" x14ac:dyDescent="0.15">
      <c r="A6645" s="164" t="s">
        <v>521</v>
      </c>
      <c r="B6645" s="164" t="s">
        <v>647</v>
      </c>
      <c r="C6645" s="164" t="s">
        <v>523</v>
      </c>
      <c r="D6645" s="164" t="s">
        <v>525</v>
      </c>
      <c r="E6645" s="164" t="s">
        <v>531</v>
      </c>
      <c r="F6645" s="193">
        <v>45817</v>
      </c>
      <c r="G6645" s="164" t="s">
        <v>650</v>
      </c>
      <c r="H6645" s="194">
        <v>9079226</v>
      </c>
      <c r="I6645" s="164" t="s">
        <v>16</v>
      </c>
      <c r="L6645" s="164">
        <v>2024</v>
      </c>
      <c r="M6645" s="164" t="s">
        <v>525</v>
      </c>
      <c r="N6645" s="164" t="s">
        <v>569</v>
      </c>
    </row>
    <row r="6646" spans="1:15" s="164" customFormat="1" ht="15" x14ac:dyDescent="0.15">
      <c r="A6646" s="164" t="s">
        <v>521</v>
      </c>
      <c r="B6646" s="164" t="s">
        <v>688</v>
      </c>
      <c r="C6646" s="164" t="s">
        <v>523</v>
      </c>
      <c r="D6646" s="164" t="s">
        <v>530</v>
      </c>
      <c r="E6646" s="164" t="s">
        <v>517</v>
      </c>
      <c r="F6646" s="193">
        <v>45817</v>
      </c>
      <c r="G6646" s="164" t="s">
        <v>689</v>
      </c>
      <c r="H6646" s="194">
        <v>1280000</v>
      </c>
      <c r="I6646" s="164" t="s">
        <v>16</v>
      </c>
      <c r="L6646" s="164">
        <v>2025</v>
      </c>
      <c r="M6646" s="164" t="s">
        <v>525</v>
      </c>
      <c r="N6646" s="164" t="s">
        <v>526</v>
      </c>
      <c r="O6646" s="164" t="s">
        <v>774</v>
      </c>
    </row>
    <row r="6647" spans="1:15" s="164" customFormat="1" ht="15" x14ac:dyDescent="0.15">
      <c r="A6647" s="164" t="s">
        <v>521</v>
      </c>
      <c r="B6647" s="164" t="s">
        <v>647</v>
      </c>
      <c r="C6647" s="164" t="s">
        <v>523</v>
      </c>
      <c r="D6647" s="164" t="s">
        <v>525</v>
      </c>
      <c r="E6647" s="164" t="s">
        <v>525</v>
      </c>
      <c r="F6647" s="193">
        <v>45817</v>
      </c>
      <c r="G6647" s="164" t="s">
        <v>648</v>
      </c>
      <c r="H6647" s="194">
        <v>54912</v>
      </c>
      <c r="I6647" s="164" t="s">
        <v>16</v>
      </c>
      <c r="L6647" s="164">
        <v>2024</v>
      </c>
      <c r="M6647" s="164" t="s">
        <v>525</v>
      </c>
      <c r="N6647" s="164" t="s">
        <v>569</v>
      </c>
    </row>
    <row r="6648" spans="1:15" s="164" customFormat="1" ht="15" x14ac:dyDescent="0.15">
      <c r="A6648" s="164" t="s">
        <v>521</v>
      </c>
      <c r="B6648" s="164" t="s">
        <v>688</v>
      </c>
      <c r="C6648" s="164" t="s">
        <v>523</v>
      </c>
      <c r="D6648" s="164" t="s">
        <v>530</v>
      </c>
      <c r="E6648" s="164" t="s">
        <v>518</v>
      </c>
      <c r="F6648" s="193">
        <v>45817</v>
      </c>
      <c r="G6648" s="164" t="s">
        <v>689</v>
      </c>
      <c r="H6648" s="194">
        <v>80000</v>
      </c>
      <c r="I6648" s="164" t="s">
        <v>16</v>
      </c>
      <c r="L6648" s="164">
        <v>2025</v>
      </c>
      <c r="M6648" s="164" t="s">
        <v>525</v>
      </c>
      <c r="N6648" s="164" t="s">
        <v>526</v>
      </c>
      <c r="O6648" s="164" t="s">
        <v>774</v>
      </c>
    </row>
    <row r="6649" spans="1:15" s="164" customFormat="1" ht="15" x14ac:dyDescent="0.15">
      <c r="A6649" s="164" t="s">
        <v>521</v>
      </c>
      <c r="B6649" s="164" t="s">
        <v>647</v>
      </c>
      <c r="C6649" s="164" t="s">
        <v>523</v>
      </c>
      <c r="D6649" s="164" t="s">
        <v>525</v>
      </c>
      <c r="E6649" s="164" t="s">
        <v>531</v>
      </c>
      <c r="F6649" s="193">
        <v>45817</v>
      </c>
      <c r="G6649" s="164" t="s">
        <v>648</v>
      </c>
      <c r="H6649" s="194">
        <v>59136</v>
      </c>
      <c r="I6649" s="164" t="s">
        <v>16</v>
      </c>
      <c r="L6649" s="164">
        <v>2024</v>
      </c>
      <c r="M6649" s="164" t="s">
        <v>525</v>
      </c>
      <c r="N6649" s="164" t="s">
        <v>569</v>
      </c>
    </row>
    <row r="6650" spans="1:15" s="164" customFormat="1" ht="15" x14ac:dyDescent="0.15">
      <c r="A6650" s="164" t="s">
        <v>521</v>
      </c>
      <c r="B6650" s="164" t="s">
        <v>688</v>
      </c>
      <c r="C6650" s="164" t="s">
        <v>523</v>
      </c>
      <c r="D6650" s="164" t="s">
        <v>530</v>
      </c>
      <c r="E6650" s="164" t="s">
        <v>518</v>
      </c>
      <c r="F6650" s="193">
        <v>45817</v>
      </c>
      <c r="G6650" s="164" t="s">
        <v>689</v>
      </c>
      <c r="H6650" s="194">
        <v>120000</v>
      </c>
      <c r="I6650" s="164" t="s">
        <v>16</v>
      </c>
      <c r="L6650" s="164">
        <v>2025</v>
      </c>
      <c r="M6650" s="164" t="s">
        <v>525</v>
      </c>
      <c r="N6650" s="164" t="s">
        <v>526</v>
      </c>
    </row>
    <row r="6651" spans="1:15" s="164" customFormat="1" ht="15" x14ac:dyDescent="0.15">
      <c r="A6651" s="164" t="s">
        <v>521</v>
      </c>
      <c r="B6651" s="164" t="s">
        <v>688</v>
      </c>
      <c r="C6651" s="164" t="s">
        <v>523</v>
      </c>
      <c r="D6651" s="164" t="s">
        <v>530</v>
      </c>
      <c r="E6651" s="164" t="s">
        <v>517</v>
      </c>
      <c r="F6651" s="193">
        <v>45817</v>
      </c>
      <c r="G6651" s="164" t="s">
        <v>689</v>
      </c>
      <c r="H6651" s="194">
        <v>1400000</v>
      </c>
      <c r="I6651" s="164" t="s">
        <v>16</v>
      </c>
      <c r="L6651" s="164">
        <v>2025</v>
      </c>
      <c r="M6651" s="164" t="s">
        <v>525</v>
      </c>
      <c r="N6651" s="164" t="s">
        <v>526</v>
      </c>
    </row>
    <row r="6652" spans="1:15" s="164" customFormat="1" ht="15" x14ac:dyDescent="0.15">
      <c r="A6652" s="164" t="s">
        <v>521</v>
      </c>
      <c r="B6652" s="164" t="s">
        <v>688</v>
      </c>
      <c r="C6652" s="164" t="s">
        <v>523</v>
      </c>
      <c r="D6652" s="164" t="s">
        <v>530</v>
      </c>
      <c r="E6652" s="164" t="s">
        <v>517</v>
      </c>
      <c r="F6652" s="193">
        <v>45816</v>
      </c>
      <c r="G6652" s="164" t="s">
        <v>689</v>
      </c>
      <c r="H6652" s="194">
        <v>2440000</v>
      </c>
      <c r="I6652" s="164" t="s">
        <v>16</v>
      </c>
      <c r="L6652" s="164">
        <v>2025</v>
      </c>
      <c r="M6652" s="164" t="s">
        <v>525</v>
      </c>
      <c r="N6652" s="164" t="s">
        <v>526</v>
      </c>
      <c r="O6652" s="164" t="s">
        <v>749</v>
      </c>
    </row>
    <row r="6653" spans="1:15" s="164" customFormat="1" ht="15" x14ac:dyDescent="0.15">
      <c r="A6653" s="164" t="s">
        <v>521</v>
      </c>
      <c r="B6653" s="164" t="s">
        <v>615</v>
      </c>
      <c r="C6653" s="164" t="s">
        <v>523</v>
      </c>
      <c r="D6653" s="164" t="s">
        <v>530</v>
      </c>
      <c r="E6653" s="164" t="s">
        <v>518</v>
      </c>
      <c r="F6653" s="193">
        <v>45816</v>
      </c>
      <c r="G6653" s="164" t="s">
        <v>26</v>
      </c>
      <c r="H6653" s="194">
        <v>448000</v>
      </c>
      <c r="I6653" s="164" t="s">
        <v>16</v>
      </c>
      <c r="J6653" s="164">
        <v>1120</v>
      </c>
      <c r="L6653" s="164">
        <v>2025</v>
      </c>
      <c r="M6653" s="164" t="s">
        <v>525</v>
      </c>
      <c r="N6653" s="164" t="s">
        <v>526</v>
      </c>
    </row>
    <row r="6654" spans="1:15" s="164" customFormat="1" ht="15" x14ac:dyDescent="0.15">
      <c r="A6654" s="164" t="s">
        <v>521</v>
      </c>
      <c r="B6654" s="164" t="s">
        <v>688</v>
      </c>
      <c r="C6654" s="164" t="s">
        <v>523</v>
      </c>
      <c r="D6654" s="164" t="s">
        <v>530</v>
      </c>
      <c r="E6654" s="164" t="s">
        <v>518</v>
      </c>
      <c r="F6654" s="193">
        <v>45816</v>
      </c>
      <c r="G6654" s="164" t="s">
        <v>689</v>
      </c>
      <c r="H6654" s="194">
        <v>120000</v>
      </c>
      <c r="I6654" s="164" t="s">
        <v>16</v>
      </c>
      <c r="L6654" s="164">
        <v>2025</v>
      </c>
      <c r="M6654" s="164" t="s">
        <v>525</v>
      </c>
      <c r="N6654" s="164" t="s">
        <v>526</v>
      </c>
      <c r="O6654" s="164" t="s">
        <v>749</v>
      </c>
    </row>
    <row r="6655" spans="1:15" s="164" customFormat="1" ht="15" x14ac:dyDescent="0.15">
      <c r="A6655" s="164" t="s">
        <v>521</v>
      </c>
      <c r="B6655" s="164" t="s">
        <v>688</v>
      </c>
      <c r="C6655" s="164" t="s">
        <v>523</v>
      </c>
      <c r="D6655" s="164" t="s">
        <v>530</v>
      </c>
      <c r="E6655" s="164" t="s">
        <v>517</v>
      </c>
      <c r="F6655" s="193">
        <v>45816</v>
      </c>
      <c r="G6655" s="164" t="s">
        <v>689</v>
      </c>
      <c r="H6655" s="194">
        <v>440000</v>
      </c>
      <c r="I6655" s="164" t="s">
        <v>16</v>
      </c>
      <c r="L6655" s="164">
        <v>2025</v>
      </c>
      <c r="M6655" s="164" t="s">
        <v>525</v>
      </c>
      <c r="N6655" s="164" t="s">
        <v>526</v>
      </c>
      <c r="O6655" s="164" t="s">
        <v>775</v>
      </c>
    </row>
    <row r="6656" spans="1:15" s="164" customFormat="1" ht="15" x14ac:dyDescent="0.15">
      <c r="A6656" s="164" t="s">
        <v>521</v>
      </c>
      <c r="B6656" s="164" t="s">
        <v>615</v>
      </c>
      <c r="C6656" s="164" t="s">
        <v>523</v>
      </c>
      <c r="D6656" s="164" t="s">
        <v>524</v>
      </c>
      <c r="E6656" s="164" t="s">
        <v>519</v>
      </c>
      <c r="F6656" s="193">
        <v>45816</v>
      </c>
      <c r="G6656" s="164" t="s">
        <v>26</v>
      </c>
      <c r="H6656" s="194">
        <v>28900</v>
      </c>
      <c r="I6656" s="164" t="s">
        <v>16</v>
      </c>
      <c r="J6656" s="164">
        <v>340</v>
      </c>
      <c r="L6656" s="164">
        <v>2025</v>
      </c>
      <c r="M6656" s="164" t="s">
        <v>525</v>
      </c>
      <c r="N6656" s="164" t="s">
        <v>526</v>
      </c>
    </row>
    <row r="6657" spans="1:15" s="164" customFormat="1" ht="15" x14ac:dyDescent="0.15">
      <c r="A6657" s="164" t="s">
        <v>521</v>
      </c>
      <c r="B6657" s="164" t="s">
        <v>615</v>
      </c>
      <c r="C6657" s="164" t="s">
        <v>523</v>
      </c>
      <c r="D6657" s="164" t="s">
        <v>530</v>
      </c>
      <c r="E6657" s="164" t="s">
        <v>517</v>
      </c>
      <c r="F6657" s="193">
        <v>45816</v>
      </c>
      <c r="G6657" s="164" t="s">
        <v>26</v>
      </c>
      <c r="H6657" s="194">
        <v>44800</v>
      </c>
      <c r="I6657" s="164" t="s">
        <v>16</v>
      </c>
      <c r="J6657" s="164">
        <v>112</v>
      </c>
      <c r="L6657" s="164">
        <v>2025</v>
      </c>
      <c r="M6657" s="164" t="s">
        <v>525</v>
      </c>
      <c r="N6657" s="164" t="s">
        <v>526</v>
      </c>
      <c r="O6657" s="164" t="s">
        <v>748</v>
      </c>
    </row>
    <row r="6658" spans="1:15" s="164" customFormat="1" ht="15" x14ac:dyDescent="0.15">
      <c r="A6658" s="164" t="s">
        <v>521</v>
      </c>
      <c r="B6658" s="164" t="s">
        <v>615</v>
      </c>
      <c r="C6658" s="164" t="s">
        <v>523</v>
      </c>
      <c r="D6658" s="164" t="s">
        <v>530</v>
      </c>
      <c r="E6658" s="164" t="s">
        <v>517</v>
      </c>
      <c r="F6658" s="193">
        <v>45816</v>
      </c>
      <c r="G6658" s="164" t="s">
        <v>26</v>
      </c>
      <c r="H6658" s="194">
        <v>3584000</v>
      </c>
      <c r="I6658" s="164" t="s">
        <v>16</v>
      </c>
      <c r="J6658" s="164">
        <v>8960</v>
      </c>
      <c r="L6658" s="164">
        <v>2025</v>
      </c>
      <c r="M6658" s="164" t="s">
        <v>525</v>
      </c>
      <c r="N6658" s="164" t="s">
        <v>526</v>
      </c>
    </row>
    <row r="6659" spans="1:15" s="164" customFormat="1" ht="15" x14ac:dyDescent="0.15">
      <c r="A6659" s="164" t="s">
        <v>521</v>
      </c>
      <c r="B6659" s="164" t="s">
        <v>687</v>
      </c>
      <c r="C6659" s="164" t="s">
        <v>523</v>
      </c>
      <c r="D6659" s="164" t="s">
        <v>593</v>
      </c>
      <c r="E6659" s="164" t="s">
        <v>517</v>
      </c>
      <c r="F6659" s="193">
        <v>45816</v>
      </c>
      <c r="G6659" s="164" t="s">
        <v>39</v>
      </c>
      <c r="H6659" s="194"/>
      <c r="I6659" s="164" t="s">
        <v>16</v>
      </c>
      <c r="J6659" s="164">
        <v>224</v>
      </c>
      <c r="L6659" s="164">
        <v>2025</v>
      </c>
      <c r="M6659" s="164" t="s">
        <v>525</v>
      </c>
      <c r="N6659" s="164" t="s">
        <v>526</v>
      </c>
    </row>
    <row r="6660" spans="1:15" s="164" customFormat="1" ht="15" x14ac:dyDescent="0.15">
      <c r="A6660" s="164" t="s">
        <v>521</v>
      </c>
      <c r="B6660" s="164" t="s">
        <v>609</v>
      </c>
      <c r="C6660" s="164" t="s">
        <v>523</v>
      </c>
      <c r="D6660" s="164" t="s">
        <v>530</v>
      </c>
      <c r="E6660" s="164" t="s">
        <v>518</v>
      </c>
      <c r="F6660" s="193">
        <v>45816</v>
      </c>
      <c r="G6660" s="164" t="s">
        <v>25</v>
      </c>
      <c r="H6660" s="194">
        <v>627200</v>
      </c>
      <c r="I6660" s="164" t="s">
        <v>16</v>
      </c>
      <c r="J6660" s="164">
        <v>1568</v>
      </c>
      <c r="L6660" s="164">
        <v>2025</v>
      </c>
      <c r="M6660" s="164" t="s">
        <v>525</v>
      </c>
      <c r="N6660" s="164" t="s">
        <v>526</v>
      </c>
    </row>
    <row r="6661" spans="1:15" s="164" customFormat="1" ht="15" x14ac:dyDescent="0.15">
      <c r="A6661" s="164" t="s">
        <v>521</v>
      </c>
      <c r="B6661" s="164" t="s">
        <v>609</v>
      </c>
      <c r="C6661" s="164" t="s">
        <v>523</v>
      </c>
      <c r="D6661" s="164" t="s">
        <v>524</v>
      </c>
      <c r="E6661" s="164" t="s">
        <v>519</v>
      </c>
      <c r="F6661" s="193">
        <v>45816</v>
      </c>
      <c r="G6661" s="164" t="s">
        <v>25</v>
      </c>
      <c r="H6661" s="194">
        <v>28900</v>
      </c>
      <c r="I6661" s="164" t="s">
        <v>16</v>
      </c>
      <c r="J6661" s="164">
        <v>340</v>
      </c>
      <c r="L6661" s="164">
        <v>2025</v>
      </c>
      <c r="M6661" s="164" t="s">
        <v>525</v>
      </c>
      <c r="N6661" s="164" t="s">
        <v>526</v>
      </c>
    </row>
    <row r="6662" spans="1:15" s="164" customFormat="1" ht="15" x14ac:dyDescent="0.15">
      <c r="A6662" s="164" t="s">
        <v>521</v>
      </c>
      <c r="B6662" s="164" t="s">
        <v>609</v>
      </c>
      <c r="C6662" s="164" t="s">
        <v>523</v>
      </c>
      <c r="D6662" s="164" t="s">
        <v>530</v>
      </c>
      <c r="E6662" s="164" t="s">
        <v>517</v>
      </c>
      <c r="F6662" s="193">
        <v>45816</v>
      </c>
      <c r="G6662" s="164" t="s">
        <v>25</v>
      </c>
      <c r="H6662" s="194">
        <v>7392000</v>
      </c>
      <c r="I6662" s="164" t="s">
        <v>16</v>
      </c>
      <c r="J6662" s="164">
        <v>18480</v>
      </c>
      <c r="L6662" s="164">
        <v>2025</v>
      </c>
      <c r="M6662" s="164" t="s">
        <v>525</v>
      </c>
      <c r="N6662" s="164" t="s">
        <v>526</v>
      </c>
    </row>
    <row r="6663" spans="1:15" s="164" customFormat="1" ht="15" x14ac:dyDescent="0.15">
      <c r="A6663" s="164" t="s">
        <v>521</v>
      </c>
      <c r="B6663" s="164" t="s">
        <v>688</v>
      </c>
      <c r="C6663" s="164" t="s">
        <v>523</v>
      </c>
      <c r="D6663" s="164" t="s">
        <v>530</v>
      </c>
      <c r="E6663" s="164" t="s">
        <v>517</v>
      </c>
      <c r="F6663" s="193">
        <v>45815</v>
      </c>
      <c r="G6663" s="164" t="s">
        <v>689</v>
      </c>
      <c r="H6663" s="194">
        <v>1920000</v>
      </c>
      <c r="I6663" s="164" t="s">
        <v>16</v>
      </c>
      <c r="L6663" s="164">
        <v>2025</v>
      </c>
      <c r="M6663" s="164" t="s">
        <v>525</v>
      </c>
      <c r="N6663" s="164" t="s">
        <v>526</v>
      </c>
      <c r="O6663" s="164" t="s">
        <v>751</v>
      </c>
    </row>
    <row r="6664" spans="1:15" s="164" customFormat="1" ht="15" x14ac:dyDescent="0.15">
      <c r="A6664" s="164" t="s">
        <v>521</v>
      </c>
      <c r="B6664" s="164" t="s">
        <v>688</v>
      </c>
      <c r="C6664" s="164" t="s">
        <v>523</v>
      </c>
      <c r="D6664" s="164" t="s">
        <v>530</v>
      </c>
      <c r="E6664" s="164" t="s">
        <v>517</v>
      </c>
      <c r="F6664" s="193">
        <v>45815</v>
      </c>
      <c r="G6664" s="164" t="s">
        <v>689</v>
      </c>
      <c r="H6664" s="194">
        <v>1000000</v>
      </c>
      <c r="I6664" s="164" t="s">
        <v>16</v>
      </c>
      <c r="L6664" s="164">
        <v>2025</v>
      </c>
      <c r="M6664" s="164" t="s">
        <v>525</v>
      </c>
      <c r="N6664" s="164" t="s">
        <v>526</v>
      </c>
      <c r="O6664" s="164" t="s">
        <v>750</v>
      </c>
    </row>
    <row r="6665" spans="1:15" s="164" customFormat="1" ht="15" x14ac:dyDescent="0.15">
      <c r="A6665" s="164" t="s">
        <v>521</v>
      </c>
      <c r="B6665" s="164" t="s">
        <v>522</v>
      </c>
      <c r="C6665" s="164" t="s">
        <v>523</v>
      </c>
      <c r="D6665" s="164" t="s">
        <v>524</v>
      </c>
      <c r="E6665" s="164" t="s">
        <v>519</v>
      </c>
      <c r="F6665" s="193">
        <v>45815</v>
      </c>
      <c r="G6665" s="164" t="s">
        <v>18</v>
      </c>
      <c r="H6665" s="194">
        <v>1031900</v>
      </c>
      <c r="I6665" s="164" t="s">
        <v>16</v>
      </c>
      <c r="J6665" s="164">
        <v>12140</v>
      </c>
      <c r="L6665" s="164">
        <v>2025</v>
      </c>
      <c r="M6665" s="164" t="s">
        <v>525</v>
      </c>
      <c r="N6665" s="164" t="s">
        <v>526</v>
      </c>
      <c r="O6665" s="164" t="s">
        <v>751</v>
      </c>
    </row>
    <row r="6666" spans="1:15" s="164" customFormat="1" ht="15" x14ac:dyDescent="0.15">
      <c r="A6666" s="164" t="s">
        <v>521</v>
      </c>
      <c r="B6666" s="164" t="s">
        <v>615</v>
      </c>
      <c r="C6666" s="164" t="s">
        <v>523</v>
      </c>
      <c r="D6666" s="164" t="s">
        <v>530</v>
      </c>
      <c r="E6666" s="164" t="s">
        <v>517</v>
      </c>
      <c r="F6666" s="193">
        <v>45815</v>
      </c>
      <c r="G6666" s="164" t="s">
        <v>26</v>
      </c>
      <c r="H6666" s="194">
        <v>44800</v>
      </c>
      <c r="I6666" s="164" t="s">
        <v>16</v>
      </c>
      <c r="J6666" s="164">
        <v>112</v>
      </c>
      <c r="L6666" s="164">
        <v>2025</v>
      </c>
      <c r="M6666" s="164" t="s">
        <v>525</v>
      </c>
      <c r="N6666" s="164" t="s">
        <v>526</v>
      </c>
      <c r="O6666" s="164" t="s">
        <v>750</v>
      </c>
    </row>
    <row r="6667" spans="1:15" s="164" customFormat="1" ht="15" x14ac:dyDescent="0.15">
      <c r="A6667" s="164" t="s">
        <v>521</v>
      </c>
      <c r="B6667" s="164" t="s">
        <v>688</v>
      </c>
      <c r="C6667" s="164" t="s">
        <v>523</v>
      </c>
      <c r="D6667" s="164" t="s">
        <v>530</v>
      </c>
      <c r="E6667" s="164" t="s">
        <v>518</v>
      </c>
      <c r="F6667" s="193">
        <v>45815</v>
      </c>
      <c r="G6667" s="164" t="s">
        <v>689</v>
      </c>
      <c r="H6667" s="194">
        <v>160000</v>
      </c>
      <c r="I6667" s="164" t="s">
        <v>16</v>
      </c>
      <c r="L6667" s="164">
        <v>2025</v>
      </c>
      <c r="M6667" s="164" t="s">
        <v>525</v>
      </c>
      <c r="N6667" s="164" t="s">
        <v>526</v>
      </c>
      <c r="O6667" s="164" t="s">
        <v>751</v>
      </c>
    </row>
    <row r="6668" spans="1:15" s="164" customFormat="1" ht="15" x14ac:dyDescent="0.15">
      <c r="A6668" s="164" t="s">
        <v>521</v>
      </c>
      <c r="B6668" s="164" t="s">
        <v>688</v>
      </c>
      <c r="C6668" s="164" t="s">
        <v>523</v>
      </c>
      <c r="D6668" s="164" t="s">
        <v>530</v>
      </c>
      <c r="E6668" s="164" t="s">
        <v>518</v>
      </c>
      <c r="F6668" s="193">
        <v>45815</v>
      </c>
      <c r="G6668" s="164" t="s">
        <v>689</v>
      </c>
      <c r="H6668" s="194">
        <v>80000</v>
      </c>
      <c r="I6668" s="164" t="s">
        <v>16</v>
      </c>
      <c r="L6668" s="164">
        <v>2025</v>
      </c>
      <c r="M6668" s="164" t="s">
        <v>525</v>
      </c>
      <c r="N6668" s="164" t="s">
        <v>526</v>
      </c>
      <c r="O6668" s="164" t="s">
        <v>750</v>
      </c>
    </row>
    <row r="6669" spans="1:15" s="164" customFormat="1" ht="15" x14ac:dyDescent="0.15">
      <c r="A6669" s="164" t="s">
        <v>521</v>
      </c>
      <c r="B6669" s="164" t="s">
        <v>522</v>
      </c>
      <c r="C6669" s="164" t="s">
        <v>523</v>
      </c>
      <c r="D6669" s="164" t="s">
        <v>530</v>
      </c>
      <c r="E6669" s="164" t="s">
        <v>517</v>
      </c>
      <c r="F6669" s="193">
        <v>45815</v>
      </c>
      <c r="G6669" s="164" t="s">
        <v>18</v>
      </c>
      <c r="H6669" s="194">
        <v>505200</v>
      </c>
      <c r="I6669" s="164" t="s">
        <v>16</v>
      </c>
      <c r="J6669" s="164">
        <v>1263</v>
      </c>
      <c r="L6669" s="164">
        <v>2025</v>
      </c>
      <c r="M6669" s="164" t="s">
        <v>525</v>
      </c>
      <c r="N6669" s="164" t="s">
        <v>526</v>
      </c>
      <c r="O6669" s="164" t="s">
        <v>751</v>
      </c>
    </row>
    <row r="6670" spans="1:15" s="164" customFormat="1" ht="15" x14ac:dyDescent="0.15">
      <c r="A6670" s="164" t="s">
        <v>521</v>
      </c>
      <c r="B6670" s="164" t="s">
        <v>688</v>
      </c>
      <c r="C6670" s="164" t="s">
        <v>523</v>
      </c>
      <c r="D6670" s="164" t="s">
        <v>530</v>
      </c>
      <c r="E6670" s="164" t="s">
        <v>517</v>
      </c>
      <c r="F6670" s="193">
        <v>45815</v>
      </c>
      <c r="G6670" s="164" t="s">
        <v>689</v>
      </c>
      <c r="H6670" s="194">
        <v>360000</v>
      </c>
      <c r="I6670" s="164" t="s">
        <v>16</v>
      </c>
      <c r="L6670" s="164">
        <v>2025</v>
      </c>
      <c r="M6670" s="164" t="s">
        <v>525</v>
      </c>
      <c r="N6670" s="164" t="s">
        <v>526</v>
      </c>
      <c r="O6670" s="164" t="s">
        <v>776</v>
      </c>
    </row>
    <row r="6671" spans="1:15" s="164" customFormat="1" ht="15" x14ac:dyDescent="0.15">
      <c r="A6671" s="164" t="s">
        <v>521</v>
      </c>
      <c r="B6671" s="164" t="s">
        <v>609</v>
      </c>
      <c r="C6671" s="164" t="s">
        <v>523</v>
      </c>
      <c r="D6671" s="164" t="s">
        <v>530</v>
      </c>
      <c r="E6671" s="164" t="s">
        <v>518</v>
      </c>
      <c r="F6671" s="193">
        <v>45815</v>
      </c>
      <c r="G6671" s="164" t="s">
        <v>25</v>
      </c>
      <c r="H6671" s="194">
        <v>784000</v>
      </c>
      <c r="I6671" s="164" t="s">
        <v>16</v>
      </c>
      <c r="J6671" s="164">
        <v>1960</v>
      </c>
      <c r="L6671" s="164">
        <v>2025</v>
      </c>
      <c r="M6671" s="164" t="s">
        <v>525</v>
      </c>
      <c r="N6671" s="164" t="s">
        <v>526</v>
      </c>
    </row>
    <row r="6672" spans="1:15" s="164" customFormat="1" ht="15" x14ac:dyDescent="0.15">
      <c r="A6672" s="164" t="s">
        <v>521</v>
      </c>
      <c r="B6672" s="164" t="s">
        <v>609</v>
      </c>
      <c r="C6672" s="164" t="s">
        <v>523</v>
      </c>
      <c r="D6672" s="164" t="s">
        <v>524</v>
      </c>
      <c r="E6672" s="164" t="s">
        <v>519</v>
      </c>
      <c r="F6672" s="193">
        <v>45815</v>
      </c>
      <c r="G6672" s="164" t="s">
        <v>25</v>
      </c>
      <c r="H6672" s="194">
        <v>43350</v>
      </c>
      <c r="I6672" s="164" t="s">
        <v>16</v>
      </c>
      <c r="J6672" s="164">
        <v>510</v>
      </c>
      <c r="L6672" s="164">
        <v>2025</v>
      </c>
      <c r="M6672" s="164" t="s">
        <v>525</v>
      </c>
      <c r="N6672" s="164" t="s">
        <v>526</v>
      </c>
    </row>
    <row r="6673" spans="1:15" s="164" customFormat="1" ht="15" x14ac:dyDescent="0.15">
      <c r="A6673" s="164" t="s">
        <v>521</v>
      </c>
      <c r="B6673" s="164" t="s">
        <v>609</v>
      </c>
      <c r="C6673" s="164" t="s">
        <v>523</v>
      </c>
      <c r="D6673" s="164" t="s">
        <v>530</v>
      </c>
      <c r="E6673" s="164" t="s">
        <v>517</v>
      </c>
      <c r="F6673" s="193">
        <v>45815</v>
      </c>
      <c r="G6673" s="164" t="s">
        <v>25</v>
      </c>
      <c r="H6673" s="194">
        <v>9408000</v>
      </c>
      <c r="I6673" s="164" t="s">
        <v>16</v>
      </c>
      <c r="J6673" s="164">
        <v>23520</v>
      </c>
      <c r="L6673" s="164">
        <v>2025</v>
      </c>
      <c r="M6673" s="164" t="s">
        <v>525</v>
      </c>
      <c r="N6673" s="164" t="s">
        <v>526</v>
      </c>
    </row>
    <row r="6674" spans="1:15" s="164" customFormat="1" ht="15" x14ac:dyDescent="0.15">
      <c r="A6674" s="164" t="s">
        <v>521</v>
      </c>
      <c r="B6674" s="164" t="s">
        <v>615</v>
      </c>
      <c r="C6674" s="164" t="s">
        <v>523</v>
      </c>
      <c r="D6674" s="164" t="s">
        <v>530</v>
      </c>
      <c r="E6674" s="164" t="s">
        <v>518</v>
      </c>
      <c r="F6674" s="193">
        <v>45815</v>
      </c>
      <c r="G6674" s="164" t="s">
        <v>26</v>
      </c>
      <c r="H6674" s="194">
        <v>627200</v>
      </c>
      <c r="I6674" s="164" t="s">
        <v>16</v>
      </c>
      <c r="J6674" s="164">
        <v>1568</v>
      </c>
      <c r="L6674" s="164">
        <v>2025</v>
      </c>
      <c r="M6674" s="164" t="s">
        <v>525</v>
      </c>
      <c r="N6674" s="164" t="s">
        <v>526</v>
      </c>
    </row>
    <row r="6675" spans="1:15" s="164" customFormat="1" ht="15" x14ac:dyDescent="0.15">
      <c r="A6675" s="164" t="s">
        <v>521</v>
      </c>
      <c r="B6675" s="164" t="s">
        <v>615</v>
      </c>
      <c r="C6675" s="164" t="s">
        <v>523</v>
      </c>
      <c r="D6675" s="164" t="s">
        <v>530</v>
      </c>
      <c r="E6675" s="164" t="s">
        <v>519</v>
      </c>
      <c r="F6675" s="193">
        <v>45815</v>
      </c>
      <c r="G6675" s="164" t="s">
        <v>26</v>
      </c>
      <c r="H6675" s="194">
        <v>306000</v>
      </c>
      <c r="I6675" s="164" t="s">
        <v>16</v>
      </c>
      <c r="J6675" s="164">
        <v>765</v>
      </c>
      <c r="L6675" s="164">
        <v>2025</v>
      </c>
      <c r="M6675" s="164" t="s">
        <v>525</v>
      </c>
      <c r="N6675" s="164" t="s">
        <v>526</v>
      </c>
    </row>
    <row r="6676" spans="1:15" s="164" customFormat="1" ht="15" x14ac:dyDescent="0.15">
      <c r="A6676" s="164" t="s">
        <v>521</v>
      </c>
      <c r="B6676" s="164" t="s">
        <v>615</v>
      </c>
      <c r="C6676" s="164" t="s">
        <v>523</v>
      </c>
      <c r="D6676" s="164" t="s">
        <v>530</v>
      </c>
      <c r="E6676" s="164" t="s">
        <v>517</v>
      </c>
      <c r="F6676" s="193">
        <v>45815</v>
      </c>
      <c r="G6676" s="164" t="s">
        <v>26</v>
      </c>
      <c r="H6676" s="194">
        <v>3920000</v>
      </c>
      <c r="I6676" s="164" t="s">
        <v>16</v>
      </c>
      <c r="J6676" s="164">
        <v>9800</v>
      </c>
      <c r="L6676" s="164">
        <v>2025</v>
      </c>
      <c r="M6676" s="164" t="s">
        <v>525</v>
      </c>
      <c r="N6676" s="164" t="s">
        <v>526</v>
      </c>
    </row>
    <row r="6677" spans="1:15" s="164" customFormat="1" ht="15" x14ac:dyDescent="0.15">
      <c r="A6677" s="164" t="s">
        <v>521</v>
      </c>
      <c r="B6677" s="164" t="s">
        <v>687</v>
      </c>
      <c r="C6677" s="164" t="s">
        <v>523</v>
      </c>
      <c r="D6677" s="164" t="s">
        <v>593</v>
      </c>
      <c r="E6677" s="164" t="s">
        <v>517</v>
      </c>
      <c r="F6677" s="193">
        <v>45815</v>
      </c>
      <c r="G6677" s="164" t="s">
        <v>39</v>
      </c>
      <c r="H6677" s="194"/>
      <c r="I6677" s="164" t="s">
        <v>16</v>
      </c>
      <c r="J6677" s="164">
        <v>280</v>
      </c>
      <c r="L6677" s="164">
        <v>2025</v>
      </c>
      <c r="M6677" s="164" t="s">
        <v>525</v>
      </c>
      <c r="N6677" s="164" t="s">
        <v>526</v>
      </c>
    </row>
    <row r="6678" spans="1:15" s="164" customFormat="1" ht="15" x14ac:dyDescent="0.15">
      <c r="A6678" s="164" t="s">
        <v>521</v>
      </c>
      <c r="B6678" s="164" t="s">
        <v>688</v>
      </c>
      <c r="C6678" s="164" t="s">
        <v>523</v>
      </c>
      <c r="D6678" s="164" t="s">
        <v>530</v>
      </c>
      <c r="E6678" s="164" t="s">
        <v>517</v>
      </c>
      <c r="F6678" s="193">
        <v>45814</v>
      </c>
      <c r="G6678" s="164" t="s">
        <v>689</v>
      </c>
      <c r="H6678" s="194">
        <v>2120000</v>
      </c>
      <c r="I6678" s="164" t="s">
        <v>16</v>
      </c>
      <c r="L6678" s="164">
        <v>2025</v>
      </c>
      <c r="M6678" s="164" t="s">
        <v>525</v>
      </c>
      <c r="N6678" s="164" t="s">
        <v>526</v>
      </c>
      <c r="O6678" s="164" t="s">
        <v>753</v>
      </c>
    </row>
    <row r="6679" spans="1:15" s="164" customFormat="1" ht="15" x14ac:dyDescent="0.15">
      <c r="A6679" s="164" t="s">
        <v>521</v>
      </c>
      <c r="B6679" s="164" t="s">
        <v>688</v>
      </c>
      <c r="C6679" s="164" t="s">
        <v>523</v>
      </c>
      <c r="D6679" s="164" t="s">
        <v>530</v>
      </c>
      <c r="E6679" s="164" t="s">
        <v>518</v>
      </c>
      <c r="F6679" s="193">
        <v>45814</v>
      </c>
      <c r="G6679" s="164" t="s">
        <v>689</v>
      </c>
      <c r="H6679" s="194">
        <v>200000</v>
      </c>
      <c r="I6679" s="164" t="s">
        <v>16</v>
      </c>
      <c r="L6679" s="164">
        <v>2025</v>
      </c>
      <c r="M6679" s="164" t="s">
        <v>525</v>
      </c>
      <c r="N6679" s="164" t="s">
        <v>526</v>
      </c>
      <c r="O6679" s="164" t="s">
        <v>752</v>
      </c>
    </row>
    <row r="6680" spans="1:15" s="164" customFormat="1" ht="15" x14ac:dyDescent="0.15">
      <c r="A6680" s="164" t="s">
        <v>521</v>
      </c>
      <c r="B6680" s="164" t="s">
        <v>688</v>
      </c>
      <c r="C6680" s="164" t="s">
        <v>523</v>
      </c>
      <c r="D6680" s="164" t="s">
        <v>530</v>
      </c>
      <c r="E6680" s="164" t="s">
        <v>518</v>
      </c>
      <c r="F6680" s="193">
        <v>45814</v>
      </c>
      <c r="G6680" s="164" t="s">
        <v>689</v>
      </c>
      <c r="H6680" s="194">
        <v>360000</v>
      </c>
      <c r="I6680" s="164" t="s">
        <v>16</v>
      </c>
      <c r="L6680" s="164">
        <v>2025</v>
      </c>
      <c r="M6680" s="164" t="s">
        <v>525</v>
      </c>
      <c r="N6680" s="164" t="s">
        <v>526</v>
      </c>
      <c r="O6680" s="164" t="s">
        <v>753</v>
      </c>
    </row>
    <row r="6681" spans="1:15" s="164" customFormat="1" ht="15" x14ac:dyDescent="0.15">
      <c r="A6681" s="164" t="s">
        <v>521</v>
      </c>
      <c r="B6681" s="164" t="s">
        <v>615</v>
      </c>
      <c r="C6681" s="164" t="s">
        <v>523</v>
      </c>
      <c r="D6681" s="164" t="s">
        <v>530</v>
      </c>
      <c r="E6681" s="164" t="s">
        <v>518</v>
      </c>
      <c r="F6681" s="193">
        <v>45814</v>
      </c>
      <c r="G6681" s="164" t="s">
        <v>26</v>
      </c>
      <c r="H6681" s="194">
        <v>380800</v>
      </c>
      <c r="I6681" s="164" t="s">
        <v>16</v>
      </c>
      <c r="J6681" s="164">
        <v>952</v>
      </c>
      <c r="L6681" s="164">
        <v>2025</v>
      </c>
      <c r="M6681" s="164" t="s">
        <v>525</v>
      </c>
      <c r="N6681" s="164" t="s">
        <v>526</v>
      </c>
    </row>
    <row r="6682" spans="1:15" s="164" customFormat="1" ht="15" x14ac:dyDescent="0.15">
      <c r="A6682" s="164" t="s">
        <v>521</v>
      </c>
      <c r="B6682" s="164" t="s">
        <v>522</v>
      </c>
      <c r="C6682" s="164" t="s">
        <v>523</v>
      </c>
      <c r="D6682" s="164" t="s">
        <v>530</v>
      </c>
      <c r="E6682" s="164" t="s">
        <v>517</v>
      </c>
      <c r="F6682" s="193">
        <v>45814</v>
      </c>
      <c r="G6682" s="164" t="s">
        <v>18</v>
      </c>
      <c r="H6682" s="194">
        <v>360800</v>
      </c>
      <c r="I6682" s="164" t="s">
        <v>16</v>
      </c>
      <c r="J6682" s="164">
        <v>902</v>
      </c>
      <c r="L6682" s="164">
        <v>2025</v>
      </c>
      <c r="M6682" s="164" t="s">
        <v>525</v>
      </c>
      <c r="N6682" s="164" t="s">
        <v>526</v>
      </c>
      <c r="O6682" s="164" t="s">
        <v>753</v>
      </c>
    </row>
    <row r="6683" spans="1:15" s="164" customFormat="1" ht="15" x14ac:dyDescent="0.15">
      <c r="A6683" s="164" t="s">
        <v>521</v>
      </c>
      <c r="B6683" s="164" t="s">
        <v>688</v>
      </c>
      <c r="C6683" s="164" t="s">
        <v>523</v>
      </c>
      <c r="D6683" s="164" t="s">
        <v>530</v>
      </c>
      <c r="E6683" s="164" t="s">
        <v>517</v>
      </c>
      <c r="F6683" s="193">
        <v>45814</v>
      </c>
      <c r="G6683" s="164" t="s">
        <v>689</v>
      </c>
      <c r="H6683" s="194">
        <v>1600000</v>
      </c>
      <c r="I6683" s="164" t="s">
        <v>16</v>
      </c>
      <c r="L6683" s="164">
        <v>2025</v>
      </c>
      <c r="M6683" s="164" t="s">
        <v>525</v>
      </c>
      <c r="N6683" s="164" t="s">
        <v>526</v>
      </c>
      <c r="O6683" s="164" t="s">
        <v>752</v>
      </c>
    </row>
    <row r="6684" spans="1:15" s="164" customFormat="1" ht="15" x14ac:dyDescent="0.15">
      <c r="A6684" s="164" t="s">
        <v>521</v>
      </c>
      <c r="B6684" s="164" t="s">
        <v>522</v>
      </c>
      <c r="C6684" s="164" t="s">
        <v>523</v>
      </c>
      <c r="D6684" s="164" t="s">
        <v>524</v>
      </c>
      <c r="E6684" s="164" t="s">
        <v>517</v>
      </c>
      <c r="F6684" s="193">
        <v>45814</v>
      </c>
      <c r="G6684" s="164" t="s">
        <v>18</v>
      </c>
      <c r="H6684" s="194">
        <v>28560</v>
      </c>
      <c r="I6684" s="164" t="s">
        <v>16</v>
      </c>
      <c r="J6684" s="164">
        <v>336</v>
      </c>
      <c r="L6684" s="164">
        <v>2025</v>
      </c>
      <c r="M6684" s="164" t="s">
        <v>525</v>
      </c>
      <c r="N6684" s="164" t="s">
        <v>526</v>
      </c>
      <c r="O6684" s="164" t="s">
        <v>753</v>
      </c>
    </row>
    <row r="6685" spans="1:15" s="164" customFormat="1" ht="15" x14ac:dyDescent="0.15">
      <c r="A6685" s="164" t="s">
        <v>521</v>
      </c>
      <c r="B6685" s="164" t="s">
        <v>615</v>
      </c>
      <c r="C6685" s="164" t="s">
        <v>523</v>
      </c>
      <c r="D6685" s="164" t="s">
        <v>524</v>
      </c>
      <c r="E6685" s="164" t="s">
        <v>519</v>
      </c>
      <c r="F6685" s="193">
        <v>45814</v>
      </c>
      <c r="G6685" s="164" t="s">
        <v>26</v>
      </c>
      <c r="H6685" s="194">
        <v>65025</v>
      </c>
      <c r="I6685" s="164" t="s">
        <v>16</v>
      </c>
      <c r="J6685" s="164">
        <v>765</v>
      </c>
      <c r="L6685" s="164">
        <v>2025</v>
      </c>
      <c r="M6685" s="164" t="s">
        <v>525</v>
      </c>
      <c r="N6685" s="164" t="s">
        <v>526</v>
      </c>
    </row>
    <row r="6686" spans="1:15" s="164" customFormat="1" ht="15" x14ac:dyDescent="0.15">
      <c r="A6686" s="164" t="s">
        <v>521</v>
      </c>
      <c r="B6686" s="164" t="s">
        <v>647</v>
      </c>
      <c r="C6686" s="164" t="s">
        <v>523</v>
      </c>
      <c r="D6686" s="164" t="s">
        <v>525</v>
      </c>
      <c r="E6686" s="164" t="s">
        <v>525</v>
      </c>
      <c r="F6686" s="193">
        <v>45814</v>
      </c>
      <c r="G6686" s="164" t="s">
        <v>650</v>
      </c>
      <c r="H6686" s="194">
        <v>2506139</v>
      </c>
      <c r="I6686" s="164" t="s">
        <v>16</v>
      </c>
      <c r="L6686" s="164">
        <v>2024</v>
      </c>
      <c r="M6686" s="164" t="s">
        <v>525</v>
      </c>
      <c r="N6686" s="164" t="s">
        <v>569</v>
      </c>
    </row>
    <row r="6687" spans="1:15" s="164" customFormat="1" ht="15" x14ac:dyDescent="0.15">
      <c r="A6687" s="164" t="s">
        <v>521</v>
      </c>
      <c r="B6687" s="164" t="s">
        <v>615</v>
      </c>
      <c r="C6687" s="164" t="s">
        <v>523</v>
      </c>
      <c r="D6687" s="164" t="s">
        <v>530</v>
      </c>
      <c r="E6687" s="164" t="s">
        <v>517</v>
      </c>
      <c r="F6687" s="193">
        <v>45814</v>
      </c>
      <c r="G6687" s="164" t="s">
        <v>26</v>
      </c>
      <c r="H6687" s="194">
        <v>3472000</v>
      </c>
      <c r="I6687" s="164" t="s">
        <v>16</v>
      </c>
      <c r="J6687" s="164">
        <v>8680</v>
      </c>
      <c r="L6687" s="164">
        <v>2025</v>
      </c>
      <c r="M6687" s="164" t="s">
        <v>525</v>
      </c>
      <c r="N6687" s="164" t="s">
        <v>526</v>
      </c>
    </row>
    <row r="6688" spans="1:15" s="164" customFormat="1" ht="15" x14ac:dyDescent="0.15">
      <c r="A6688" s="164" t="s">
        <v>521</v>
      </c>
      <c r="B6688" s="164" t="s">
        <v>647</v>
      </c>
      <c r="C6688" s="164" t="s">
        <v>535</v>
      </c>
      <c r="D6688" s="164" t="s">
        <v>525</v>
      </c>
      <c r="E6688" s="164" t="s">
        <v>519</v>
      </c>
      <c r="F6688" s="193">
        <v>45814</v>
      </c>
      <c r="G6688" s="164" t="s">
        <v>650</v>
      </c>
      <c r="H6688" s="194">
        <v>41800</v>
      </c>
      <c r="I6688" s="164" t="s">
        <v>16</v>
      </c>
      <c r="L6688" s="164">
        <v>2024</v>
      </c>
      <c r="M6688" s="164" t="s">
        <v>525</v>
      </c>
      <c r="N6688" s="164" t="s">
        <v>569</v>
      </c>
    </row>
    <row r="6689" spans="1:15" s="164" customFormat="1" ht="15" x14ac:dyDescent="0.15">
      <c r="A6689" s="164" t="s">
        <v>521</v>
      </c>
      <c r="B6689" s="164" t="s">
        <v>687</v>
      </c>
      <c r="C6689" s="164" t="s">
        <v>523</v>
      </c>
      <c r="D6689" s="164" t="s">
        <v>593</v>
      </c>
      <c r="E6689" s="164" t="s">
        <v>517</v>
      </c>
      <c r="F6689" s="193">
        <v>45814</v>
      </c>
      <c r="G6689" s="164" t="s">
        <v>39</v>
      </c>
      <c r="H6689" s="194"/>
      <c r="I6689" s="164" t="s">
        <v>16</v>
      </c>
      <c r="J6689" s="164">
        <v>168</v>
      </c>
      <c r="L6689" s="164">
        <v>2025</v>
      </c>
      <c r="M6689" s="164" t="s">
        <v>525</v>
      </c>
      <c r="N6689" s="164" t="s">
        <v>526</v>
      </c>
    </row>
    <row r="6690" spans="1:15" s="164" customFormat="1" ht="15" x14ac:dyDescent="0.15">
      <c r="A6690" s="164" t="s">
        <v>521</v>
      </c>
      <c r="B6690" s="164" t="s">
        <v>647</v>
      </c>
      <c r="C6690" s="164" t="s">
        <v>523</v>
      </c>
      <c r="D6690" s="164" t="s">
        <v>525</v>
      </c>
      <c r="E6690" s="164" t="s">
        <v>519</v>
      </c>
      <c r="F6690" s="193">
        <v>45814</v>
      </c>
      <c r="G6690" s="164" t="s">
        <v>650</v>
      </c>
      <c r="H6690" s="194">
        <v>307855</v>
      </c>
      <c r="I6690" s="164" t="s">
        <v>16</v>
      </c>
      <c r="L6690" s="164">
        <v>2024</v>
      </c>
      <c r="M6690" s="164" t="s">
        <v>525</v>
      </c>
      <c r="N6690" s="164" t="s">
        <v>569</v>
      </c>
    </row>
    <row r="6691" spans="1:15" s="164" customFormat="1" ht="15" x14ac:dyDescent="0.15">
      <c r="A6691" s="164" t="s">
        <v>521</v>
      </c>
      <c r="B6691" s="164" t="s">
        <v>609</v>
      </c>
      <c r="C6691" s="164" t="s">
        <v>523</v>
      </c>
      <c r="D6691" s="164" t="s">
        <v>530</v>
      </c>
      <c r="E6691" s="164" t="s">
        <v>518</v>
      </c>
      <c r="F6691" s="193">
        <v>45814</v>
      </c>
      <c r="G6691" s="164" t="s">
        <v>25</v>
      </c>
      <c r="H6691" s="194">
        <v>1276800</v>
      </c>
      <c r="I6691" s="164" t="s">
        <v>16</v>
      </c>
      <c r="J6691" s="164">
        <v>3192</v>
      </c>
      <c r="L6691" s="164">
        <v>2025</v>
      </c>
      <c r="M6691" s="164" t="s">
        <v>525</v>
      </c>
      <c r="N6691" s="164" t="s">
        <v>526</v>
      </c>
    </row>
    <row r="6692" spans="1:15" s="164" customFormat="1" ht="15" x14ac:dyDescent="0.15">
      <c r="A6692" s="164" t="s">
        <v>521</v>
      </c>
      <c r="B6692" s="164" t="s">
        <v>647</v>
      </c>
      <c r="C6692" s="164" t="s">
        <v>535</v>
      </c>
      <c r="D6692" s="164" t="s">
        <v>525</v>
      </c>
      <c r="E6692" s="164" t="s">
        <v>531</v>
      </c>
      <c r="F6692" s="193">
        <v>45814</v>
      </c>
      <c r="G6692" s="164" t="s">
        <v>650</v>
      </c>
      <c r="H6692" s="194">
        <v>49040</v>
      </c>
      <c r="I6692" s="164" t="s">
        <v>16</v>
      </c>
      <c r="L6692" s="164">
        <v>2024</v>
      </c>
      <c r="M6692" s="164" t="s">
        <v>525</v>
      </c>
      <c r="N6692" s="164" t="s">
        <v>569</v>
      </c>
    </row>
    <row r="6693" spans="1:15" s="164" customFormat="1" ht="15" x14ac:dyDescent="0.15">
      <c r="A6693" s="164" t="s">
        <v>521</v>
      </c>
      <c r="B6693" s="164" t="s">
        <v>609</v>
      </c>
      <c r="C6693" s="164" t="s">
        <v>523</v>
      </c>
      <c r="D6693" s="164" t="s">
        <v>524</v>
      </c>
      <c r="E6693" s="164" t="s">
        <v>519</v>
      </c>
      <c r="F6693" s="193">
        <v>45814</v>
      </c>
      <c r="G6693" s="164" t="s">
        <v>25</v>
      </c>
      <c r="H6693" s="194">
        <v>72250</v>
      </c>
      <c r="I6693" s="164" t="s">
        <v>16</v>
      </c>
      <c r="J6693" s="164">
        <v>850</v>
      </c>
      <c r="L6693" s="164">
        <v>2025</v>
      </c>
      <c r="M6693" s="164" t="s">
        <v>525</v>
      </c>
      <c r="N6693" s="164" t="s">
        <v>526</v>
      </c>
    </row>
    <row r="6694" spans="1:15" s="164" customFormat="1" ht="15" x14ac:dyDescent="0.15">
      <c r="A6694" s="164" t="s">
        <v>521</v>
      </c>
      <c r="B6694" s="164" t="s">
        <v>647</v>
      </c>
      <c r="C6694" s="164" t="s">
        <v>523</v>
      </c>
      <c r="D6694" s="164" t="s">
        <v>525</v>
      </c>
      <c r="E6694" s="164" t="s">
        <v>531</v>
      </c>
      <c r="F6694" s="193">
        <v>45814</v>
      </c>
      <c r="G6694" s="164" t="s">
        <v>650</v>
      </c>
      <c r="H6694" s="194">
        <v>7452247</v>
      </c>
      <c r="I6694" s="164" t="s">
        <v>16</v>
      </c>
      <c r="L6694" s="164">
        <v>2024</v>
      </c>
      <c r="M6694" s="164" t="s">
        <v>525</v>
      </c>
      <c r="N6694" s="164" t="s">
        <v>569</v>
      </c>
    </row>
    <row r="6695" spans="1:15" s="164" customFormat="1" ht="15" x14ac:dyDescent="0.15">
      <c r="A6695" s="164" t="s">
        <v>521</v>
      </c>
      <c r="B6695" s="164" t="s">
        <v>609</v>
      </c>
      <c r="C6695" s="164" t="s">
        <v>523</v>
      </c>
      <c r="D6695" s="164" t="s">
        <v>530</v>
      </c>
      <c r="E6695" s="164" t="s">
        <v>517</v>
      </c>
      <c r="F6695" s="193">
        <v>45814</v>
      </c>
      <c r="G6695" s="164" t="s">
        <v>25</v>
      </c>
      <c r="H6695" s="194">
        <v>10192000</v>
      </c>
      <c r="I6695" s="164" t="s">
        <v>16</v>
      </c>
      <c r="J6695" s="164">
        <v>25480</v>
      </c>
      <c r="L6695" s="164">
        <v>2025</v>
      </c>
      <c r="M6695" s="164" t="s">
        <v>525</v>
      </c>
      <c r="N6695" s="164" t="s">
        <v>526</v>
      </c>
    </row>
    <row r="6696" spans="1:15" s="164" customFormat="1" ht="15" x14ac:dyDescent="0.15">
      <c r="A6696" s="164" t="s">
        <v>521</v>
      </c>
      <c r="B6696" s="164" t="s">
        <v>647</v>
      </c>
      <c r="C6696" s="164" t="s">
        <v>523</v>
      </c>
      <c r="D6696" s="164" t="s">
        <v>525</v>
      </c>
      <c r="E6696" s="164" t="s">
        <v>525</v>
      </c>
      <c r="F6696" s="193">
        <v>45814</v>
      </c>
      <c r="G6696" s="164" t="s">
        <v>648</v>
      </c>
      <c r="H6696" s="194">
        <v>234868</v>
      </c>
      <c r="I6696" s="164" t="s">
        <v>16</v>
      </c>
      <c r="L6696" s="164">
        <v>2024</v>
      </c>
      <c r="M6696" s="164" t="s">
        <v>525</v>
      </c>
      <c r="N6696" s="164" t="s">
        <v>569</v>
      </c>
    </row>
    <row r="6697" spans="1:15" s="164" customFormat="1" ht="15" x14ac:dyDescent="0.15">
      <c r="A6697" s="164" t="s">
        <v>521</v>
      </c>
      <c r="B6697" s="164" t="s">
        <v>688</v>
      </c>
      <c r="C6697" s="164" t="s">
        <v>523</v>
      </c>
      <c r="D6697" s="164" t="s">
        <v>530</v>
      </c>
      <c r="E6697" s="164" t="s">
        <v>517</v>
      </c>
      <c r="F6697" s="193">
        <v>45814</v>
      </c>
      <c r="G6697" s="164" t="s">
        <v>689</v>
      </c>
      <c r="H6697" s="194">
        <v>640000</v>
      </c>
      <c r="I6697" s="164" t="s">
        <v>16</v>
      </c>
      <c r="L6697" s="164">
        <v>2025</v>
      </c>
      <c r="M6697" s="164" t="s">
        <v>525</v>
      </c>
      <c r="N6697" s="164" t="s">
        <v>526</v>
      </c>
      <c r="O6697" s="164" t="s">
        <v>777</v>
      </c>
    </row>
    <row r="6698" spans="1:15" s="164" customFormat="1" ht="15" x14ac:dyDescent="0.15">
      <c r="A6698" s="164" t="s">
        <v>521</v>
      </c>
      <c r="B6698" s="164" t="s">
        <v>647</v>
      </c>
      <c r="C6698" s="164" t="s">
        <v>523</v>
      </c>
      <c r="D6698" s="164" t="s">
        <v>525</v>
      </c>
      <c r="E6698" s="164" t="s">
        <v>531</v>
      </c>
      <c r="F6698" s="193">
        <v>45814</v>
      </c>
      <c r="G6698" s="164" t="s">
        <v>648</v>
      </c>
      <c r="H6698" s="194">
        <v>97152</v>
      </c>
      <c r="I6698" s="164" t="s">
        <v>16</v>
      </c>
      <c r="L6698" s="164">
        <v>2024</v>
      </c>
      <c r="M6698" s="164" t="s">
        <v>525</v>
      </c>
      <c r="N6698" s="164" t="s">
        <v>569</v>
      </c>
    </row>
    <row r="6699" spans="1:15" s="164" customFormat="1" ht="15" x14ac:dyDescent="0.15">
      <c r="A6699" s="164" t="s">
        <v>521</v>
      </c>
      <c r="B6699" s="164" t="s">
        <v>615</v>
      </c>
      <c r="C6699" s="164" t="s">
        <v>523</v>
      </c>
      <c r="D6699" s="164" t="s">
        <v>530</v>
      </c>
      <c r="E6699" s="164" t="s">
        <v>517</v>
      </c>
      <c r="F6699" s="193">
        <v>45814</v>
      </c>
      <c r="G6699" s="164" t="s">
        <v>26</v>
      </c>
      <c r="H6699" s="194">
        <v>44800</v>
      </c>
      <c r="I6699" s="164" t="s">
        <v>16</v>
      </c>
      <c r="J6699" s="164">
        <v>112</v>
      </c>
      <c r="L6699" s="164">
        <v>2025</v>
      </c>
      <c r="M6699" s="164" t="s">
        <v>525</v>
      </c>
      <c r="N6699" s="164" t="s">
        <v>526</v>
      </c>
      <c r="O6699" s="164" t="s">
        <v>752</v>
      </c>
    </row>
    <row r="6700" spans="1:15" s="164" customFormat="1" ht="15" x14ac:dyDescent="0.15">
      <c r="A6700" s="164" t="s">
        <v>521</v>
      </c>
      <c r="B6700" s="164" t="s">
        <v>647</v>
      </c>
      <c r="C6700" s="164" t="s">
        <v>535</v>
      </c>
      <c r="D6700" s="164" t="s">
        <v>525</v>
      </c>
      <c r="E6700" s="164" t="s">
        <v>519</v>
      </c>
      <c r="F6700" s="193">
        <v>45814</v>
      </c>
      <c r="G6700" s="164" t="s">
        <v>660</v>
      </c>
      <c r="H6700" s="194">
        <v>137280</v>
      </c>
      <c r="I6700" s="164" t="s">
        <v>16</v>
      </c>
      <c r="L6700" s="164">
        <v>2024</v>
      </c>
      <c r="M6700" s="164" t="s">
        <v>525</v>
      </c>
      <c r="N6700" s="164" t="s">
        <v>569</v>
      </c>
    </row>
    <row r="6701" spans="1:15" s="164" customFormat="1" ht="15" x14ac:dyDescent="0.15">
      <c r="A6701" s="164" t="s">
        <v>521</v>
      </c>
      <c r="B6701" s="164" t="s">
        <v>647</v>
      </c>
      <c r="C6701" s="164" t="s">
        <v>523</v>
      </c>
      <c r="D6701" s="164" t="s">
        <v>525</v>
      </c>
      <c r="E6701" s="164" t="s">
        <v>519</v>
      </c>
      <c r="F6701" s="193">
        <v>45814</v>
      </c>
      <c r="G6701" s="164" t="s">
        <v>660</v>
      </c>
      <c r="H6701" s="194">
        <v>2526150</v>
      </c>
      <c r="I6701" s="164" t="s">
        <v>16</v>
      </c>
      <c r="L6701" s="164">
        <v>2024</v>
      </c>
      <c r="M6701" s="164" t="s">
        <v>525</v>
      </c>
      <c r="N6701" s="164" t="s">
        <v>569</v>
      </c>
    </row>
    <row r="6702" spans="1:15" s="164" customFormat="1" ht="15" x14ac:dyDescent="0.15">
      <c r="A6702" s="164" t="s">
        <v>521</v>
      </c>
      <c r="B6702" s="164" t="s">
        <v>647</v>
      </c>
      <c r="C6702" s="164" t="s">
        <v>523</v>
      </c>
      <c r="D6702" s="164" t="s">
        <v>525</v>
      </c>
      <c r="E6702" s="164" t="s">
        <v>525</v>
      </c>
      <c r="F6702" s="193">
        <v>45814</v>
      </c>
      <c r="G6702" s="164" t="s">
        <v>659</v>
      </c>
      <c r="H6702" s="194">
        <v>273350</v>
      </c>
      <c r="I6702" s="164" t="s">
        <v>16</v>
      </c>
      <c r="L6702" s="164">
        <v>2024</v>
      </c>
      <c r="M6702" s="164" t="s">
        <v>525</v>
      </c>
      <c r="N6702" s="164" t="s">
        <v>569</v>
      </c>
    </row>
    <row r="6703" spans="1:15" s="164" customFormat="1" ht="15" x14ac:dyDescent="0.15">
      <c r="A6703" s="164" t="s">
        <v>521</v>
      </c>
      <c r="B6703" s="164" t="s">
        <v>647</v>
      </c>
      <c r="C6703" s="164" t="s">
        <v>523</v>
      </c>
      <c r="D6703" s="164" t="s">
        <v>525</v>
      </c>
      <c r="E6703" s="164" t="s">
        <v>519</v>
      </c>
      <c r="F6703" s="193">
        <v>45814</v>
      </c>
      <c r="G6703" s="164" t="s">
        <v>659</v>
      </c>
      <c r="H6703" s="194">
        <v>299149</v>
      </c>
      <c r="I6703" s="164" t="s">
        <v>16</v>
      </c>
      <c r="L6703" s="164">
        <v>2024</v>
      </c>
      <c r="M6703" s="164" t="s">
        <v>525</v>
      </c>
      <c r="N6703" s="164" t="s">
        <v>569</v>
      </c>
    </row>
    <row r="6704" spans="1:15" s="164" customFormat="1" ht="15" x14ac:dyDescent="0.15">
      <c r="A6704" s="164" t="s">
        <v>521</v>
      </c>
      <c r="B6704" s="164" t="s">
        <v>647</v>
      </c>
      <c r="C6704" s="164" t="s">
        <v>523</v>
      </c>
      <c r="D6704" s="164" t="s">
        <v>525</v>
      </c>
      <c r="E6704" s="164" t="s">
        <v>531</v>
      </c>
      <c r="F6704" s="193">
        <v>45814</v>
      </c>
      <c r="G6704" s="164" t="s">
        <v>659</v>
      </c>
      <c r="H6704" s="194">
        <v>582120</v>
      </c>
      <c r="I6704" s="164" t="s">
        <v>16</v>
      </c>
      <c r="L6704" s="164">
        <v>2024</v>
      </c>
      <c r="M6704" s="164" t="s">
        <v>525</v>
      </c>
      <c r="N6704" s="164" t="s">
        <v>569</v>
      </c>
    </row>
    <row r="6705" spans="1:15" s="164" customFormat="1" ht="15" x14ac:dyDescent="0.15">
      <c r="A6705" s="164" t="s">
        <v>521</v>
      </c>
      <c r="B6705" s="164" t="s">
        <v>647</v>
      </c>
      <c r="C6705" s="164" t="s">
        <v>523</v>
      </c>
      <c r="D6705" s="164" t="s">
        <v>525</v>
      </c>
      <c r="E6705" s="164" t="s">
        <v>519</v>
      </c>
      <c r="F6705" s="193">
        <v>45814</v>
      </c>
      <c r="G6705" s="164" t="s">
        <v>651</v>
      </c>
      <c r="H6705" s="194">
        <v>38720</v>
      </c>
      <c r="I6705" s="164" t="s">
        <v>16</v>
      </c>
      <c r="L6705" s="164">
        <v>2024</v>
      </c>
      <c r="M6705" s="164" t="s">
        <v>525</v>
      </c>
      <c r="N6705" s="164" t="s">
        <v>569</v>
      </c>
    </row>
    <row r="6706" spans="1:15" s="164" customFormat="1" ht="15" x14ac:dyDescent="0.15">
      <c r="A6706" s="164" t="s">
        <v>521</v>
      </c>
      <c r="B6706" s="164" t="s">
        <v>647</v>
      </c>
      <c r="C6706" s="164" t="s">
        <v>523</v>
      </c>
      <c r="D6706" s="164" t="s">
        <v>525</v>
      </c>
      <c r="E6706" s="164" t="s">
        <v>531</v>
      </c>
      <c r="F6706" s="193">
        <v>45814</v>
      </c>
      <c r="G6706" s="164" t="s">
        <v>649</v>
      </c>
      <c r="H6706" s="194">
        <v>80520</v>
      </c>
      <c r="I6706" s="164" t="s">
        <v>16</v>
      </c>
      <c r="L6706" s="164">
        <v>2024</v>
      </c>
      <c r="M6706" s="164" t="s">
        <v>525</v>
      </c>
      <c r="N6706" s="164" t="s">
        <v>569</v>
      </c>
    </row>
    <row r="6707" spans="1:15" s="164" customFormat="1" ht="15" x14ac:dyDescent="0.15">
      <c r="A6707" s="164" t="s">
        <v>521</v>
      </c>
      <c r="B6707" s="164" t="s">
        <v>522</v>
      </c>
      <c r="C6707" s="164" t="s">
        <v>535</v>
      </c>
      <c r="D6707" s="164" t="s">
        <v>524</v>
      </c>
      <c r="E6707" s="164" t="s">
        <v>519</v>
      </c>
      <c r="F6707" s="193">
        <v>45813</v>
      </c>
      <c r="G6707" s="164" t="s">
        <v>18</v>
      </c>
      <c r="H6707" s="194">
        <v>278800</v>
      </c>
      <c r="I6707" s="164" t="s">
        <v>16</v>
      </c>
      <c r="J6707" s="164">
        <v>3280</v>
      </c>
      <c r="L6707" s="164">
        <v>2025</v>
      </c>
      <c r="M6707" s="164" t="s">
        <v>525</v>
      </c>
      <c r="N6707" s="164" t="s">
        <v>526</v>
      </c>
      <c r="O6707" s="164" t="s">
        <v>754</v>
      </c>
    </row>
    <row r="6708" spans="1:15" s="164" customFormat="1" ht="15" x14ac:dyDescent="0.15">
      <c r="A6708" s="164" t="s">
        <v>521</v>
      </c>
      <c r="B6708" s="164" t="s">
        <v>609</v>
      </c>
      <c r="C6708" s="164" t="s">
        <v>523</v>
      </c>
      <c r="D6708" s="164" t="s">
        <v>530</v>
      </c>
      <c r="E6708" s="164" t="s">
        <v>517</v>
      </c>
      <c r="F6708" s="193">
        <v>45813</v>
      </c>
      <c r="G6708" s="164" t="s">
        <v>25</v>
      </c>
      <c r="H6708" s="194">
        <v>112000</v>
      </c>
      <c r="I6708" s="164" t="s">
        <v>16</v>
      </c>
      <c r="J6708" s="164">
        <v>280</v>
      </c>
      <c r="L6708" s="164">
        <v>2025</v>
      </c>
      <c r="M6708" s="164" t="s">
        <v>525</v>
      </c>
      <c r="N6708" s="164" t="s">
        <v>526</v>
      </c>
      <c r="O6708" s="164" t="s">
        <v>740</v>
      </c>
    </row>
    <row r="6709" spans="1:15" s="164" customFormat="1" ht="15" x14ac:dyDescent="0.15">
      <c r="A6709" s="164" t="s">
        <v>521</v>
      </c>
      <c r="B6709" s="164" t="s">
        <v>522</v>
      </c>
      <c r="C6709" s="164" t="s">
        <v>523</v>
      </c>
      <c r="D6709" s="164" t="s">
        <v>524</v>
      </c>
      <c r="E6709" s="164" t="s">
        <v>519</v>
      </c>
      <c r="F6709" s="193">
        <v>45813</v>
      </c>
      <c r="G6709" s="164" t="s">
        <v>18</v>
      </c>
      <c r="H6709" s="194">
        <v>357510</v>
      </c>
      <c r="I6709" s="164" t="s">
        <v>16</v>
      </c>
      <c r="J6709" s="164">
        <v>4206</v>
      </c>
      <c r="L6709" s="164">
        <v>2025</v>
      </c>
      <c r="M6709" s="164" t="s">
        <v>525</v>
      </c>
      <c r="N6709" s="164" t="s">
        <v>526</v>
      </c>
      <c r="O6709" s="164" t="s">
        <v>754</v>
      </c>
    </row>
    <row r="6710" spans="1:15" s="164" customFormat="1" ht="15" x14ac:dyDescent="0.15">
      <c r="A6710" s="164" t="s">
        <v>521</v>
      </c>
      <c r="B6710" s="164" t="s">
        <v>609</v>
      </c>
      <c r="C6710" s="164" t="s">
        <v>523</v>
      </c>
      <c r="D6710" s="164" t="s">
        <v>524</v>
      </c>
      <c r="E6710" s="164" t="s">
        <v>519</v>
      </c>
      <c r="F6710" s="193">
        <v>45813</v>
      </c>
      <c r="G6710" s="164" t="s">
        <v>25</v>
      </c>
      <c r="H6710" s="194">
        <v>72250</v>
      </c>
      <c r="I6710" s="164" t="s">
        <v>16</v>
      </c>
      <c r="J6710" s="164">
        <v>850</v>
      </c>
      <c r="L6710" s="164">
        <v>2025</v>
      </c>
      <c r="M6710" s="164" t="s">
        <v>525</v>
      </c>
      <c r="N6710" s="164" t="s">
        <v>526</v>
      </c>
    </row>
    <row r="6711" spans="1:15" s="164" customFormat="1" ht="15" x14ac:dyDescent="0.15">
      <c r="A6711" s="164" t="s">
        <v>521</v>
      </c>
      <c r="B6711" s="164" t="s">
        <v>603</v>
      </c>
      <c r="C6711" s="164" t="s">
        <v>523</v>
      </c>
      <c r="D6711" s="164" t="s">
        <v>525</v>
      </c>
      <c r="E6711" s="164" t="s">
        <v>525</v>
      </c>
      <c r="F6711" s="193">
        <v>45813</v>
      </c>
      <c r="G6711" s="164" t="s">
        <v>604</v>
      </c>
      <c r="H6711" s="194">
        <v>7280</v>
      </c>
      <c r="I6711" s="164" t="s">
        <v>22</v>
      </c>
      <c r="L6711" s="164">
        <v>2024</v>
      </c>
      <c r="M6711" s="164" t="s">
        <v>525</v>
      </c>
      <c r="N6711" s="164" t="s">
        <v>569</v>
      </c>
    </row>
    <row r="6712" spans="1:15" s="164" customFormat="1" ht="15" x14ac:dyDescent="0.15">
      <c r="A6712" s="164" t="s">
        <v>521</v>
      </c>
      <c r="B6712" s="164" t="s">
        <v>609</v>
      </c>
      <c r="C6712" s="164" t="s">
        <v>523</v>
      </c>
      <c r="D6712" s="164" t="s">
        <v>530</v>
      </c>
      <c r="E6712" s="164" t="s">
        <v>517</v>
      </c>
      <c r="F6712" s="193">
        <v>45813</v>
      </c>
      <c r="G6712" s="164" t="s">
        <v>25</v>
      </c>
      <c r="H6712" s="194">
        <v>8894000</v>
      </c>
      <c r="I6712" s="164" t="s">
        <v>16</v>
      </c>
      <c r="J6712" s="164">
        <v>22232</v>
      </c>
      <c r="L6712" s="164">
        <v>2025</v>
      </c>
      <c r="M6712" s="164" t="s">
        <v>525</v>
      </c>
      <c r="N6712" s="164" t="s">
        <v>526</v>
      </c>
    </row>
    <row r="6713" spans="1:15" s="164" customFormat="1" ht="15" x14ac:dyDescent="0.15">
      <c r="A6713" s="164" t="s">
        <v>521</v>
      </c>
      <c r="B6713" s="164" t="s">
        <v>647</v>
      </c>
      <c r="C6713" s="164" t="s">
        <v>523</v>
      </c>
      <c r="D6713" s="164" t="s">
        <v>525</v>
      </c>
      <c r="E6713" s="164" t="s">
        <v>525</v>
      </c>
      <c r="F6713" s="193">
        <v>45813</v>
      </c>
      <c r="G6713" s="164" t="s">
        <v>650</v>
      </c>
      <c r="H6713" s="194">
        <v>6751789</v>
      </c>
      <c r="I6713" s="164" t="s">
        <v>16</v>
      </c>
      <c r="L6713" s="164">
        <v>2024</v>
      </c>
      <c r="M6713" s="164" t="s">
        <v>525</v>
      </c>
      <c r="N6713" s="164" t="s">
        <v>569</v>
      </c>
    </row>
    <row r="6714" spans="1:15" s="164" customFormat="1" ht="15" x14ac:dyDescent="0.15">
      <c r="A6714" s="164" t="s">
        <v>521</v>
      </c>
      <c r="B6714" s="164" t="s">
        <v>615</v>
      </c>
      <c r="C6714" s="164" t="s">
        <v>523</v>
      </c>
      <c r="D6714" s="164" t="s">
        <v>530</v>
      </c>
      <c r="E6714" s="164" t="s">
        <v>518</v>
      </c>
      <c r="F6714" s="193">
        <v>45813</v>
      </c>
      <c r="G6714" s="164" t="s">
        <v>26</v>
      </c>
      <c r="H6714" s="194">
        <v>268800</v>
      </c>
      <c r="I6714" s="164" t="s">
        <v>16</v>
      </c>
      <c r="J6714" s="164">
        <v>672</v>
      </c>
      <c r="L6714" s="164">
        <v>2025</v>
      </c>
      <c r="M6714" s="164" t="s">
        <v>525</v>
      </c>
      <c r="N6714" s="164" t="s">
        <v>526</v>
      </c>
    </row>
    <row r="6715" spans="1:15" s="164" customFormat="1" ht="15" x14ac:dyDescent="0.15">
      <c r="A6715" s="164" t="s">
        <v>521</v>
      </c>
      <c r="B6715" s="164" t="s">
        <v>647</v>
      </c>
      <c r="C6715" s="164" t="s">
        <v>535</v>
      </c>
      <c r="D6715" s="164" t="s">
        <v>525</v>
      </c>
      <c r="E6715" s="164" t="s">
        <v>519</v>
      </c>
      <c r="F6715" s="193">
        <v>45813</v>
      </c>
      <c r="G6715" s="164" t="s">
        <v>650</v>
      </c>
      <c r="H6715" s="194">
        <v>45610</v>
      </c>
      <c r="I6715" s="164" t="s">
        <v>16</v>
      </c>
      <c r="L6715" s="164">
        <v>2024</v>
      </c>
      <c r="M6715" s="164" t="s">
        <v>525</v>
      </c>
      <c r="N6715" s="164" t="s">
        <v>569</v>
      </c>
    </row>
    <row r="6716" spans="1:15" s="164" customFormat="1" ht="15" x14ac:dyDescent="0.15">
      <c r="A6716" s="164" t="s">
        <v>521</v>
      </c>
      <c r="B6716" s="164" t="s">
        <v>615</v>
      </c>
      <c r="C6716" s="164" t="s">
        <v>523</v>
      </c>
      <c r="D6716" s="164" t="s">
        <v>524</v>
      </c>
      <c r="E6716" s="164" t="s">
        <v>519</v>
      </c>
      <c r="F6716" s="193">
        <v>45813</v>
      </c>
      <c r="G6716" s="164" t="s">
        <v>26</v>
      </c>
      <c r="H6716" s="194">
        <v>50575</v>
      </c>
      <c r="I6716" s="164" t="s">
        <v>16</v>
      </c>
      <c r="J6716" s="164">
        <v>595</v>
      </c>
      <c r="L6716" s="164">
        <v>2025</v>
      </c>
      <c r="M6716" s="164" t="s">
        <v>525</v>
      </c>
      <c r="N6716" s="164" t="s">
        <v>526</v>
      </c>
    </row>
    <row r="6717" spans="1:15" s="164" customFormat="1" ht="15" x14ac:dyDescent="0.15">
      <c r="A6717" s="164" t="s">
        <v>521</v>
      </c>
      <c r="B6717" s="164" t="s">
        <v>647</v>
      </c>
      <c r="C6717" s="164" t="s">
        <v>523</v>
      </c>
      <c r="D6717" s="164" t="s">
        <v>525</v>
      </c>
      <c r="E6717" s="164" t="s">
        <v>519</v>
      </c>
      <c r="F6717" s="193">
        <v>45813</v>
      </c>
      <c r="G6717" s="164" t="s">
        <v>650</v>
      </c>
      <c r="H6717" s="194">
        <v>1029015</v>
      </c>
      <c r="I6717" s="164" t="s">
        <v>16</v>
      </c>
      <c r="L6717" s="164">
        <v>2024</v>
      </c>
      <c r="M6717" s="164" t="s">
        <v>525</v>
      </c>
      <c r="N6717" s="164" t="s">
        <v>569</v>
      </c>
    </row>
    <row r="6718" spans="1:15" s="164" customFormat="1" ht="15" x14ac:dyDescent="0.15">
      <c r="A6718" s="164" t="s">
        <v>521</v>
      </c>
      <c r="B6718" s="164" t="s">
        <v>615</v>
      </c>
      <c r="C6718" s="164" t="s">
        <v>523</v>
      </c>
      <c r="D6718" s="164" t="s">
        <v>530</v>
      </c>
      <c r="E6718" s="164" t="s">
        <v>517</v>
      </c>
      <c r="F6718" s="193">
        <v>45813</v>
      </c>
      <c r="G6718" s="164" t="s">
        <v>26</v>
      </c>
      <c r="H6718" s="194">
        <v>2240000</v>
      </c>
      <c r="I6718" s="164" t="s">
        <v>16</v>
      </c>
      <c r="J6718" s="164">
        <v>5600</v>
      </c>
      <c r="L6718" s="164">
        <v>2025</v>
      </c>
      <c r="M6718" s="164" t="s">
        <v>525</v>
      </c>
      <c r="N6718" s="164" t="s">
        <v>526</v>
      </c>
    </row>
    <row r="6719" spans="1:15" s="164" customFormat="1" ht="15" x14ac:dyDescent="0.15">
      <c r="A6719" s="164" t="s">
        <v>521</v>
      </c>
      <c r="B6719" s="164" t="s">
        <v>647</v>
      </c>
      <c r="C6719" s="164" t="s">
        <v>535</v>
      </c>
      <c r="D6719" s="164" t="s">
        <v>525</v>
      </c>
      <c r="E6719" s="164" t="s">
        <v>531</v>
      </c>
      <c r="F6719" s="193">
        <v>45813</v>
      </c>
      <c r="G6719" s="164" t="s">
        <v>650</v>
      </c>
      <c r="H6719" s="194">
        <v>428219</v>
      </c>
      <c r="I6719" s="164" t="s">
        <v>16</v>
      </c>
      <c r="L6719" s="164">
        <v>2024</v>
      </c>
      <c r="M6719" s="164" t="s">
        <v>525</v>
      </c>
      <c r="N6719" s="164" t="s">
        <v>569</v>
      </c>
    </row>
    <row r="6720" spans="1:15" s="164" customFormat="1" ht="15" x14ac:dyDescent="0.15">
      <c r="A6720" s="164" t="s">
        <v>521</v>
      </c>
      <c r="B6720" s="164" t="s">
        <v>687</v>
      </c>
      <c r="C6720" s="164" t="s">
        <v>523</v>
      </c>
      <c r="D6720" s="164" t="s">
        <v>530</v>
      </c>
      <c r="E6720" s="164" t="s">
        <v>517</v>
      </c>
      <c r="F6720" s="193">
        <v>45813</v>
      </c>
      <c r="G6720" s="164" t="s">
        <v>39</v>
      </c>
      <c r="H6720" s="194"/>
      <c r="I6720" s="164" t="s">
        <v>16</v>
      </c>
      <c r="J6720" s="164">
        <v>504</v>
      </c>
      <c r="L6720" s="164">
        <v>2025</v>
      </c>
      <c r="M6720" s="164" t="s">
        <v>525</v>
      </c>
      <c r="N6720" s="164" t="s">
        <v>526</v>
      </c>
    </row>
    <row r="6721" spans="1:15" s="164" customFormat="1" ht="15" x14ac:dyDescent="0.15">
      <c r="A6721" s="164" t="s">
        <v>521</v>
      </c>
      <c r="B6721" s="164" t="s">
        <v>647</v>
      </c>
      <c r="C6721" s="164" t="s">
        <v>523</v>
      </c>
      <c r="D6721" s="164" t="s">
        <v>525</v>
      </c>
      <c r="E6721" s="164" t="s">
        <v>531</v>
      </c>
      <c r="F6721" s="193">
        <v>45813</v>
      </c>
      <c r="G6721" s="164" t="s">
        <v>650</v>
      </c>
      <c r="H6721" s="194">
        <v>16838338</v>
      </c>
      <c r="I6721" s="164" t="s">
        <v>16</v>
      </c>
      <c r="L6721" s="164">
        <v>2024</v>
      </c>
      <c r="M6721" s="164" t="s">
        <v>525</v>
      </c>
      <c r="N6721" s="164" t="s">
        <v>569</v>
      </c>
    </row>
    <row r="6722" spans="1:15" s="164" customFormat="1" ht="15" x14ac:dyDescent="0.15">
      <c r="A6722" s="164" t="s">
        <v>521</v>
      </c>
      <c r="B6722" s="164" t="s">
        <v>609</v>
      </c>
      <c r="C6722" s="164" t="s">
        <v>523</v>
      </c>
      <c r="D6722" s="164" t="s">
        <v>530</v>
      </c>
      <c r="E6722" s="164" t="s">
        <v>518</v>
      </c>
      <c r="F6722" s="193">
        <v>45813</v>
      </c>
      <c r="G6722" s="164" t="s">
        <v>25</v>
      </c>
      <c r="H6722" s="194">
        <v>1187200</v>
      </c>
      <c r="I6722" s="164" t="s">
        <v>16</v>
      </c>
      <c r="J6722" s="164">
        <v>2968</v>
      </c>
      <c r="L6722" s="164">
        <v>2025</v>
      </c>
      <c r="M6722" s="164" t="s">
        <v>525</v>
      </c>
      <c r="N6722" s="164" t="s">
        <v>526</v>
      </c>
    </row>
    <row r="6723" spans="1:15" s="164" customFormat="1" ht="15" x14ac:dyDescent="0.15">
      <c r="A6723" s="164" t="s">
        <v>521</v>
      </c>
      <c r="B6723" s="164" t="s">
        <v>647</v>
      </c>
      <c r="C6723" s="164" t="s">
        <v>523</v>
      </c>
      <c r="D6723" s="164" t="s">
        <v>525</v>
      </c>
      <c r="E6723" s="164" t="s">
        <v>525</v>
      </c>
      <c r="F6723" s="193">
        <v>45813</v>
      </c>
      <c r="G6723" s="164" t="s">
        <v>648</v>
      </c>
      <c r="H6723" s="194">
        <v>78274</v>
      </c>
      <c r="I6723" s="164" t="s">
        <v>16</v>
      </c>
      <c r="L6723" s="164">
        <v>2024</v>
      </c>
      <c r="M6723" s="164" t="s">
        <v>525</v>
      </c>
      <c r="N6723" s="164" t="s">
        <v>569</v>
      </c>
    </row>
    <row r="6724" spans="1:15" s="164" customFormat="1" ht="15" x14ac:dyDescent="0.15">
      <c r="A6724" s="164" t="s">
        <v>521</v>
      </c>
      <c r="B6724" s="164" t="s">
        <v>688</v>
      </c>
      <c r="C6724" s="164" t="s">
        <v>523</v>
      </c>
      <c r="D6724" s="164" t="s">
        <v>530</v>
      </c>
      <c r="E6724" s="164" t="s">
        <v>518</v>
      </c>
      <c r="F6724" s="193">
        <v>45813</v>
      </c>
      <c r="G6724" s="164" t="s">
        <v>689</v>
      </c>
      <c r="H6724" s="194">
        <v>800000</v>
      </c>
      <c r="I6724" s="164" t="s">
        <v>16</v>
      </c>
      <c r="L6724" s="164">
        <v>2025</v>
      </c>
      <c r="M6724" s="164" t="s">
        <v>525</v>
      </c>
      <c r="N6724" s="164" t="s">
        <v>526</v>
      </c>
    </row>
    <row r="6725" spans="1:15" s="164" customFormat="1" ht="15" x14ac:dyDescent="0.15">
      <c r="A6725" s="164" t="s">
        <v>521</v>
      </c>
      <c r="B6725" s="164" t="s">
        <v>647</v>
      </c>
      <c r="C6725" s="164" t="s">
        <v>523</v>
      </c>
      <c r="D6725" s="164" t="s">
        <v>525</v>
      </c>
      <c r="E6725" s="164" t="s">
        <v>519</v>
      </c>
      <c r="F6725" s="193">
        <v>45813</v>
      </c>
      <c r="G6725" s="164" t="s">
        <v>648</v>
      </c>
      <c r="H6725" s="194">
        <v>34927</v>
      </c>
      <c r="I6725" s="164" t="s">
        <v>16</v>
      </c>
      <c r="L6725" s="164">
        <v>2024</v>
      </c>
      <c r="M6725" s="164" t="s">
        <v>525</v>
      </c>
      <c r="N6725" s="164" t="s">
        <v>569</v>
      </c>
    </row>
    <row r="6726" spans="1:15" s="164" customFormat="1" ht="15" x14ac:dyDescent="0.15">
      <c r="A6726" s="164" t="s">
        <v>521</v>
      </c>
      <c r="B6726" s="164" t="s">
        <v>688</v>
      </c>
      <c r="C6726" s="164" t="s">
        <v>523</v>
      </c>
      <c r="D6726" s="164" t="s">
        <v>530</v>
      </c>
      <c r="E6726" s="164" t="s">
        <v>517</v>
      </c>
      <c r="F6726" s="193">
        <v>45813</v>
      </c>
      <c r="G6726" s="164" t="s">
        <v>689</v>
      </c>
      <c r="H6726" s="194">
        <v>6640000</v>
      </c>
      <c r="I6726" s="164" t="s">
        <v>16</v>
      </c>
      <c r="L6726" s="164">
        <v>2025</v>
      </c>
      <c r="M6726" s="164" t="s">
        <v>525</v>
      </c>
      <c r="N6726" s="164" t="s">
        <v>526</v>
      </c>
    </row>
    <row r="6727" spans="1:15" s="164" customFormat="1" ht="15" x14ac:dyDescent="0.15">
      <c r="A6727" s="164" t="s">
        <v>521</v>
      </c>
      <c r="B6727" s="164" t="s">
        <v>647</v>
      </c>
      <c r="C6727" s="164" t="s">
        <v>523</v>
      </c>
      <c r="D6727" s="164" t="s">
        <v>525</v>
      </c>
      <c r="E6727" s="164" t="s">
        <v>531</v>
      </c>
      <c r="F6727" s="193">
        <v>45813</v>
      </c>
      <c r="G6727" s="164" t="s">
        <v>648</v>
      </c>
      <c r="H6727" s="194">
        <v>85138</v>
      </c>
      <c r="I6727" s="164" t="s">
        <v>16</v>
      </c>
      <c r="L6727" s="164">
        <v>2024</v>
      </c>
      <c r="M6727" s="164" t="s">
        <v>525</v>
      </c>
      <c r="N6727" s="164" t="s">
        <v>569</v>
      </c>
    </row>
    <row r="6728" spans="1:15" s="164" customFormat="1" ht="15" x14ac:dyDescent="0.15">
      <c r="A6728" s="164" t="s">
        <v>521</v>
      </c>
      <c r="B6728" s="164" t="s">
        <v>522</v>
      </c>
      <c r="C6728" s="164" t="s">
        <v>523</v>
      </c>
      <c r="D6728" s="164" t="s">
        <v>524</v>
      </c>
      <c r="E6728" s="164" t="s">
        <v>519</v>
      </c>
      <c r="F6728" s="193">
        <v>45813</v>
      </c>
      <c r="G6728" s="164" t="s">
        <v>18</v>
      </c>
      <c r="H6728" s="194">
        <v>272850</v>
      </c>
      <c r="I6728" s="164" t="s">
        <v>16</v>
      </c>
      <c r="J6728" s="164">
        <v>3210</v>
      </c>
      <c r="L6728" s="164">
        <v>2025</v>
      </c>
      <c r="M6728" s="164" t="s">
        <v>525</v>
      </c>
      <c r="N6728" s="164" t="s">
        <v>526</v>
      </c>
      <c r="O6728" s="164" t="s">
        <v>739</v>
      </c>
    </row>
    <row r="6729" spans="1:15" s="164" customFormat="1" ht="15" x14ac:dyDescent="0.15">
      <c r="A6729" s="164" t="s">
        <v>521</v>
      </c>
      <c r="B6729" s="164" t="s">
        <v>647</v>
      </c>
      <c r="C6729" s="164" t="s">
        <v>523</v>
      </c>
      <c r="D6729" s="164" t="s">
        <v>525</v>
      </c>
      <c r="E6729" s="164" t="s">
        <v>525</v>
      </c>
      <c r="F6729" s="193">
        <v>45813</v>
      </c>
      <c r="G6729" s="164" t="s">
        <v>660</v>
      </c>
      <c r="H6729" s="194">
        <v>162360</v>
      </c>
      <c r="I6729" s="164" t="s">
        <v>16</v>
      </c>
      <c r="L6729" s="164">
        <v>2024</v>
      </c>
      <c r="M6729" s="164" t="s">
        <v>525</v>
      </c>
      <c r="N6729" s="164" t="s">
        <v>569</v>
      </c>
    </row>
    <row r="6730" spans="1:15" s="164" customFormat="1" ht="15" x14ac:dyDescent="0.15">
      <c r="A6730" s="164" t="s">
        <v>521</v>
      </c>
      <c r="B6730" s="164" t="s">
        <v>522</v>
      </c>
      <c r="C6730" s="164" t="s">
        <v>523</v>
      </c>
      <c r="D6730" s="164" t="s">
        <v>530</v>
      </c>
      <c r="E6730" s="164" t="s">
        <v>517</v>
      </c>
      <c r="F6730" s="193">
        <v>45813</v>
      </c>
      <c r="G6730" s="164" t="s">
        <v>18</v>
      </c>
      <c r="H6730" s="194">
        <v>480800</v>
      </c>
      <c r="I6730" s="164" t="s">
        <v>16</v>
      </c>
      <c r="J6730" s="164">
        <v>1202</v>
      </c>
      <c r="L6730" s="164">
        <v>2025</v>
      </c>
      <c r="M6730" s="164" t="s">
        <v>525</v>
      </c>
      <c r="N6730" s="164" t="s">
        <v>526</v>
      </c>
      <c r="O6730" s="164" t="s">
        <v>739</v>
      </c>
    </row>
    <row r="6731" spans="1:15" s="164" customFormat="1" ht="15" x14ac:dyDescent="0.15">
      <c r="A6731" s="164" t="s">
        <v>521</v>
      </c>
      <c r="B6731" s="164" t="s">
        <v>647</v>
      </c>
      <c r="C6731" s="164" t="s">
        <v>523</v>
      </c>
      <c r="D6731" s="164" t="s">
        <v>525</v>
      </c>
      <c r="E6731" s="164" t="s">
        <v>519</v>
      </c>
      <c r="F6731" s="193">
        <v>45813</v>
      </c>
      <c r="G6731" s="164" t="s">
        <v>660</v>
      </c>
      <c r="H6731" s="194">
        <v>869880</v>
      </c>
      <c r="I6731" s="164" t="s">
        <v>16</v>
      </c>
      <c r="L6731" s="164">
        <v>2024</v>
      </c>
      <c r="M6731" s="164" t="s">
        <v>525</v>
      </c>
      <c r="N6731" s="164" t="s">
        <v>569</v>
      </c>
    </row>
    <row r="6732" spans="1:15" s="164" customFormat="1" ht="15" x14ac:dyDescent="0.15">
      <c r="A6732" s="164" t="s">
        <v>521</v>
      </c>
      <c r="B6732" s="164" t="s">
        <v>522</v>
      </c>
      <c r="C6732" s="164" t="s">
        <v>523</v>
      </c>
      <c r="D6732" s="164" t="s">
        <v>524</v>
      </c>
      <c r="E6732" s="164" t="s">
        <v>517</v>
      </c>
      <c r="F6732" s="193">
        <v>45813</v>
      </c>
      <c r="G6732" s="164" t="s">
        <v>18</v>
      </c>
      <c r="H6732" s="194">
        <v>34000</v>
      </c>
      <c r="I6732" s="164" t="s">
        <v>16</v>
      </c>
      <c r="J6732" s="164">
        <v>400</v>
      </c>
      <c r="L6732" s="164">
        <v>2025</v>
      </c>
      <c r="M6732" s="164" t="s">
        <v>525</v>
      </c>
      <c r="N6732" s="164" t="s">
        <v>526</v>
      </c>
      <c r="O6732" s="164" t="s">
        <v>739</v>
      </c>
    </row>
    <row r="6733" spans="1:15" s="164" customFormat="1" ht="15" x14ac:dyDescent="0.15">
      <c r="A6733" s="164" t="s">
        <v>521</v>
      </c>
      <c r="B6733" s="164" t="s">
        <v>647</v>
      </c>
      <c r="C6733" s="164" t="s">
        <v>535</v>
      </c>
      <c r="D6733" s="164" t="s">
        <v>525</v>
      </c>
      <c r="E6733" s="164" t="s">
        <v>531</v>
      </c>
      <c r="F6733" s="193">
        <v>45813</v>
      </c>
      <c r="G6733" s="164" t="s">
        <v>660</v>
      </c>
      <c r="H6733" s="194">
        <v>8659</v>
      </c>
      <c r="I6733" s="164" t="s">
        <v>16</v>
      </c>
      <c r="L6733" s="164">
        <v>2024</v>
      </c>
      <c r="M6733" s="164" t="s">
        <v>525</v>
      </c>
      <c r="N6733" s="164" t="s">
        <v>569</v>
      </c>
    </row>
    <row r="6734" spans="1:15" s="164" customFormat="1" ht="15" x14ac:dyDescent="0.15">
      <c r="A6734" s="164" t="s">
        <v>521</v>
      </c>
      <c r="B6734" s="164" t="s">
        <v>647</v>
      </c>
      <c r="C6734" s="164" t="s">
        <v>523</v>
      </c>
      <c r="D6734" s="164" t="s">
        <v>525</v>
      </c>
      <c r="E6734" s="164" t="s">
        <v>525</v>
      </c>
      <c r="F6734" s="193">
        <v>45813</v>
      </c>
      <c r="G6734" s="164" t="s">
        <v>659</v>
      </c>
      <c r="H6734" s="194">
        <v>355911</v>
      </c>
      <c r="I6734" s="164" t="s">
        <v>16</v>
      </c>
      <c r="L6734" s="164">
        <v>2024</v>
      </c>
      <c r="M6734" s="164" t="s">
        <v>525</v>
      </c>
      <c r="N6734" s="164" t="s">
        <v>569</v>
      </c>
    </row>
    <row r="6735" spans="1:15" s="164" customFormat="1" ht="15" x14ac:dyDescent="0.15">
      <c r="A6735" s="164" t="s">
        <v>521</v>
      </c>
      <c r="B6735" s="164" t="s">
        <v>647</v>
      </c>
      <c r="C6735" s="164" t="s">
        <v>523</v>
      </c>
      <c r="D6735" s="164" t="s">
        <v>525</v>
      </c>
      <c r="E6735" s="164" t="s">
        <v>519</v>
      </c>
      <c r="F6735" s="193">
        <v>45813</v>
      </c>
      <c r="G6735" s="164" t="s">
        <v>659</v>
      </c>
      <c r="H6735" s="194">
        <v>423702</v>
      </c>
      <c r="I6735" s="164" t="s">
        <v>16</v>
      </c>
      <c r="L6735" s="164">
        <v>2024</v>
      </c>
      <c r="M6735" s="164" t="s">
        <v>525</v>
      </c>
      <c r="N6735" s="164" t="s">
        <v>569</v>
      </c>
    </row>
    <row r="6736" spans="1:15" s="164" customFormat="1" ht="15" x14ac:dyDescent="0.15">
      <c r="A6736" s="164" t="s">
        <v>521</v>
      </c>
      <c r="B6736" s="164" t="s">
        <v>647</v>
      </c>
      <c r="C6736" s="164" t="s">
        <v>523</v>
      </c>
      <c r="D6736" s="164" t="s">
        <v>525</v>
      </c>
      <c r="E6736" s="164" t="s">
        <v>531</v>
      </c>
      <c r="F6736" s="193">
        <v>45813</v>
      </c>
      <c r="G6736" s="164" t="s">
        <v>659</v>
      </c>
      <c r="H6736" s="194">
        <v>368060</v>
      </c>
      <c r="I6736" s="164" t="s">
        <v>16</v>
      </c>
      <c r="L6736" s="164">
        <v>2024</v>
      </c>
      <c r="M6736" s="164" t="s">
        <v>525</v>
      </c>
      <c r="N6736" s="164" t="s">
        <v>569</v>
      </c>
    </row>
    <row r="6737" spans="1:15" s="164" customFormat="1" ht="15" x14ac:dyDescent="0.15">
      <c r="A6737" s="164" t="s">
        <v>521</v>
      </c>
      <c r="B6737" s="164" t="s">
        <v>647</v>
      </c>
      <c r="C6737" s="164" t="s">
        <v>523</v>
      </c>
      <c r="D6737" s="164" t="s">
        <v>525</v>
      </c>
      <c r="E6737" s="164" t="s">
        <v>525</v>
      </c>
      <c r="F6737" s="193">
        <v>45813</v>
      </c>
      <c r="G6737" s="164" t="s">
        <v>651</v>
      </c>
      <c r="H6737" s="194">
        <v>47938</v>
      </c>
      <c r="I6737" s="164" t="s">
        <v>16</v>
      </c>
      <c r="L6737" s="164">
        <v>2024</v>
      </c>
      <c r="M6737" s="164" t="s">
        <v>525</v>
      </c>
      <c r="N6737" s="164" t="s">
        <v>569</v>
      </c>
    </row>
    <row r="6738" spans="1:15" s="164" customFormat="1" ht="15" x14ac:dyDescent="0.15">
      <c r="A6738" s="164" t="s">
        <v>521</v>
      </c>
      <c r="B6738" s="164" t="s">
        <v>647</v>
      </c>
      <c r="C6738" s="164" t="s">
        <v>523</v>
      </c>
      <c r="D6738" s="164" t="s">
        <v>525</v>
      </c>
      <c r="E6738" s="164" t="s">
        <v>531</v>
      </c>
      <c r="F6738" s="193">
        <v>45813</v>
      </c>
      <c r="G6738" s="164" t="s">
        <v>651</v>
      </c>
      <c r="H6738" s="194">
        <v>101640</v>
      </c>
      <c r="I6738" s="164" t="s">
        <v>16</v>
      </c>
      <c r="L6738" s="164">
        <v>2024</v>
      </c>
      <c r="M6738" s="164" t="s">
        <v>525</v>
      </c>
      <c r="N6738" s="164" t="s">
        <v>569</v>
      </c>
    </row>
    <row r="6739" spans="1:15" s="164" customFormat="1" ht="15" x14ac:dyDescent="0.15">
      <c r="A6739" s="164" t="s">
        <v>521</v>
      </c>
      <c r="B6739" s="164" t="s">
        <v>688</v>
      </c>
      <c r="C6739" s="164" t="s">
        <v>523</v>
      </c>
      <c r="D6739" s="164" t="s">
        <v>530</v>
      </c>
      <c r="E6739" s="164" t="s">
        <v>518</v>
      </c>
      <c r="F6739" s="193">
        <v>45812</v>
      </c>
      <c r="G6739" s="164" t="s">
        <v>689</v>
      </c>
      <c r="H6739" s="194">
        <v>400000</v>
      </c>
      <c r="I6739" s="164" t="s">
        <v>16</v>
      </c>
      <c r="L6739" s="164">
        <v>2025</v>
      </c>
      <c r="M6739" s="164" t="s">
        <v>525</v>
      </c>
      <c r="N6739" s="164" t="s">
        <v>526</v>
      </c>
    </row>
    <row r="6740" spans="1:15" s="164" customFormat="1" ht="15" x14ac:dyDescent="0.15">
      <c r="A6740" s="164" t="s">
        <v>521</v>
      </c>
      <c r="B6740" s="164" t="s">
        <v>647</v>
      </c>
      <c r="C6740" s="164" t="s">
        <v>523</v>
      </c>
      <c r="D6740" s="164" t="s">
        <v>525</v>
      </c>
      <c r="E6740" s="164" t="s">
        <v>525</v>
      </c>
      <c r="F6740" s="193">
        <v>45812</v>
      </c>
      <c r="G6740" s="164" t="s">
        <v>650</v>
      </c>
      <c r="H6740" s="194">
        <v>3511501</v>
      </c>
      <c r="I6740" s="164" t="s">
        <v>16</v>
      </c>
      <c r="L6740" s="164">
        <v>2024</v>
      </c>
      <c r="M6740" s="164" t="s">
        <v>525</v>
      </c>
      <c r="N6740" s="164" t="s">
        <v>569</v>
      </c>
    </row>
    <row r="6741" spans="1:15" s="164" customFormat="1" ht="15" x14ac:dyDescent="0.15">
      <c r="A6741" s="164" t="s">
        <v>521</v>
      </c>
      <c r="B6741" s="164" t="s">
        <v>688</v>
      </c>
      <c r="C6741" s="164" t="s">
        <v>523</v>
      </c>
      <c r="D6741" s="164" t="s">
        <v>530</v>
      </c>
      <c r="E6741" s="164" t="s">
        <v>517</v>
      </c>
      <c r="F6741" s="193">
        <v>45812</v>
      </c>
      <c r="G6741" s="164" t="s">
        <v>689</v>
      </c>
      <c r="H6741" s="194">
        <v>4520000</v>
      </c>
      <c r="I6741" s="164" t="s">
        <v>16</v>
      </c>
      <c r="L6741" s="164">
        <v>2025</v>
      </c>
      <c r="M6741" s="164" t="s">
        <v>525</v>
      </c>
      <c r="N6741" s="164" t="s">
        <v>526</v>
      </c>
    </row>
    <row r="6742" spans="1:15" s="164" customFormat="1" ht="15" x14ac:dyDescent="0.15">
      <c r="A6742" s="164" t="s">
        <v>521</v>
      </c>
      <c r="B6742" s="164" t="s">
        <v>609</v>
      </c>
      <c r="C6742" s="164" t="s">
        <v>523</v>
      </c>
      <c r="D6742" s="164" t="s">
        <v>530</v>
      </c>
      <c r="E6742" s="164" t="s">
        <v>517</v>
      </c>
      <c r="F6742" s="193">
        <v>45812</v>
      </c>
      <c r="G6742" s="164" t="s">
        <v>25</v>
      </c>
      <c r="H6742" s="194">
        <v>89600</v>
      </c>
      <c r="I6742" s="164" t="s">
        <v>16</v>
      </c>
      <c r="J6742" s="164">
        <v>224</v>
      </c>
      <c r="L6742" s="164">
        <v>2025</v>
      </c>
      <c r="M6742" s="164" t="s">
        <v>525</v>
      </c>
      <c r="N6742" s="164" t="s">
        <v>526</v>
      </c>
      <c r="O6742" s="164" t="s">
        <v>741</v>
      </c>
    </row>
    <row r="6743" spans="1:15" s="164" customFormat="1" ht="15" x14ac:dyDescent="0.15">
      <c r="A6743" s="164" t="s">
        <v>521</v>
      </c>
      <c r="B6743" s="164" t="s">
        <v>687</v>
      </c>
      <c r="C6743" s="164" t="s">
        <v>523</v>
      </c>
      <c r="D6743" s="164" t="s">
        <v>530</v>
      </c>
      <c r="E6743" s="164" t="s">
        <v>517</v>
      </c>
      <c r="F6743" s="193">
        <v>45812</v>
      </c>
      <c r="G6743" s="164" t="s">
        <v>39</v>
      </c>
      <c r="H6743" s="194"/>
      <c r="I6743" s="164" t="s">
        <v>16</v>
      </c>
      <c r="J6743" s="164">
        <v>504</v>
      </c>
      <c r="L6743" s="164">
        <v>2025</v>
      </c>
      <c r="M6743" s="164" t="s">
        <v>525</v>
      </c>
      <c r="N6743" s="164" t="s">
        <v>526</v>
      </c>
    </row>
    <row r="6744" spans="1:15" s="164" customFormat="1" ht="15" x14ac:dyDescent="0.15">
      <c r="A6744" s="164" t="s">
        <v>521</v>
      </c>
      <c r="B6744" s="164" t="s">
        <v>647</v>
      </c>
      <c r="C6744" s="164" t="s">
        <v>535</v>
      </c>
      <c r="D6744" s="164" t="s">
        <v>525</v>
      </c>
      <c r="E6744" s="164" t="s">
        <v>519</v>
      </c>
      <c r="F6744" s="193">
        <v>45812</v>
      </c>
      <c r="G6744" s="164" t="s">
        <v>650</v>
      </c>
      <c r="H6744" s="194">
        <v>57684</v>
      </c>
      <c r="I6744" s="164" t="s">
        <v>16</v>
      </c>
      <c r="L6744" s="164">
        <v>2024</v>
      </c>
      <c r="M6744" s="164" t="s">
        <v>525</v>
      </c>
      <c r="N6744" s="164" t="s">
        <v>569</v>
      </c>
    </row>
    <row r="6745" spans="1:15" s="164" customFormat="1" ht="15" x14ac:dyDescent="0.15">
      <c r="A6745" s="164" t="s">
        <v>521</v>
      </c>
      <c r="B6745" s="164" t="s">
        <v>609</v>
      </c>
      <c r="C6745" s="164" t="s">
        <v>523</v>
      </c>
      <c r="D6745" s="164" t="s">
        <v>530</v>
      </c>
      <c r="E6745" s="164" t="s">
        <v>518</v>
      </c>
      <c r="F6745" s="193">
        <v>45812</v>
      </c>
      <c r="G6745" s="164" t="s">
        <v>25</v>
      </c>
      <c r="H6745" s="194">
        <v>1075200</v>
      </c>
      <c r="I6745" s="164" t="s">
        <v>16</v>
      </c>
      <c r="J6745" s="164">
        <v>2688</v>
      </c>
      <c r="L6745" s="164">
        <v>2025</v>
      </c>
      <c r="M6745" s="164" t="s">
        <v>525</v>
      </c>
      <c r="N6745" s="164" t="s">
        <v>526</v>
      </c>
    </row>
    <row r="6746" spans="1:15" s="164" customFormat="1" ht="15" x14ac:dyDescent="0.15">
      <c r="A6746" s="164" t="s">
        <v>521</v>
      </c>
      <c r="B6746" s="164" t="s">
        <v>522</v>
      </c>
      <c r="C6746" s="164" t="s">
        <v>523</v>
      </c>
      <c r="D6746" s="164" t="s">
        <v>733</v>
      </c>
      <c r="E6746" s="164" t="s">
        <v>519</v>
      </c>
      <c r="F6746" s="193">
        <v>45812</v>
      </c>
      <c r="G6746" s="164" t="s">
        <v>18</v>
      </c>
      <c r="H6746" s="194">
        <v>62000</v>
      </c>
      <c r="I6746" s="164" t="s">
        <v>16</v>
      </c>
      <c r="J6746" s="164">
        <v>1550</v>
      </c>
      <c r="L6746" s="164">
        <v>2025</v>
      </c>
      <c r="M6746" s="164" t="s">
        <v>525</v>
      </c>
      <c r="N6746" s="164" t="s">
        <v>526</v>
      </c>
      <c r="O6746" s="164" t="s">
        <v>741</v>
      </c>
    </row>
    <row r="6747" spans="1:15" s="164" customFormat="1" ht="15" x14ac:dyDescent="0.15">
      <c r="A6747" s="164" t="s">
        <v>521</v>
      </c>
      <c r="B6747" s="164" t="s">
        <v>609</v>
      </c>
      <c r="C6747" s="164" t="s">
        <v>523</v>
      </c>
      <c r="D6747" s="164" t="s">
        <v>524</v>
      </c>
      <c r="E6747" s="164" t="s">
        <v>519</v>
      </c>
      <c r="F6747" s="193">
        <v>45812</v>
      </c>
      <c r="G6747" s="164" t="s">
        <v>25</v>
      </c>
      <c r="H6747" s="194">
        <v>72250</v>
      </c>
      <c r="I6747" s="164" t="s">
        <v>16</v>
      </c>
      <c r="J6747" s="164">
        <v>850</v>
      </c>
      <c r="L6747" s="164">
        <v>2025</v>
      </c>
      <c r="M6747" s="164" t="s">
        <v>525</v>
      </c>
      <c r="N6747" s="164" t="s">
        <v>526</v>
      </c>
    </row>
    <row r="6748" spans="1:15" s="164" customFormat="1" ht="15" x14ac:dyDescent="0.15">
      <c r="A6748" s="164" t="s">
        <v>521</v>
      </c>
      <c r="B6748" s="164" t="s">
        <v>647</v>
      </c>
      <c r="C6748" s="164" t="s">
        <v>523</v>
      </c>
      <c r="D6748" s="164" t="s">
        <v>525</v>
      </c>
      <c r="E6748" s="164" t="s">
        <v>519</v>
      </c>
      <c r="F6748" s="193">
        <v>45812</v>
      </c>
      <c r="G6748" s="164" t="s">
        <v>650</v>
      </c>
      <c r="H6748" s="194">
        <v>394143</v>
      </c>
      <c r="I6748" s="164" t="s">
        <v>16</v>
      </c>
      <c r="L6748" s="164">
        <v>2024</v>
      </c>
      <c r="M6748" s="164" t="s">
        <v>525</v>
      </c>
      <c r="N6748" s="164" t="s">
        <v>569</v>
      </c>
    </row>
    <row r="6749" spans="1:15" s="164" customFormat="1" ht="15" x14ac:dyDescent="0.15">
      <c r="A6749" s="164" t="s">
        <v>521</v>
      </c>
      <c r="B6749" s="164" t="s">
        <v>609</v>
      </c>
      <c r="C6749" s="164" t="s">
        <v>523</v>
      </c>
      <c r="D6749" s="164" t="s">
        <v>530</v>
      </c>
      <c r="E6749" s="164" t="s">
        <v>517</v>
      </c>
      <c r="F6749" s="193">
        <v>45812</v>
      </c>
      <c r="G6749" s="164" t="s">
        <v>25</v>
      </c>
      <c r="H6749" s="194">
        <v>9497600</v>
      </c>
      <c r="I6749" s="164" t="s">
        <v>16</v>
      </c>
      <c r="J6749" s="164">
        <v>23744</v>
      </c>
      <c r="L6749" s="164">
        <v>2025</v>
      </c>
      <c r="M6749" s="164" t="s">
        <v>525</v>
      </c>
      <c r="N6749" s="164" t="s">
        <v>526</v>
      </c>
    </row>
    <row r="6750" spans="1:15" s="164" customFormat="1" ht="15" x14ac:dyDescent="0.15">
      <c r="A6750" s="164" t="s">
        <v>521</v>
      </c>
      <c r="B6750" s="164" t="s">
        <v>522</v>
      </c>
      <c r="C6750" s="164" t="s">
        <v>523</v>
      </c>
      <c r="D6750" s="164" t="s">
        <v>530</v>
      </c>
      <c r="E6750" s="164" t="s">
        <v>517</v>
      </c>
      <c r="F6750" s="193">
        <v>45812</v>
      </c>
      <c r="G6750" s="164" t="s">
        <v>18</v>
      </c>
      <c r="H6750" s="194">
        <v>472800</v>
      </c>
      <c r="I6750" s="164" t="s">
        <v>16</v>
      </c>
      <c r="J6750" s="164">
        <v>1182</v>
      </c>
      <c r="L6750" s="164">
        <v>2025</v>
      </c>
      <c r="M6750" s="164" t="s">
        <v>525</v>
      </c>
      <c r="N6750" s="164" t="s">
        <v>526</v>
      </c>
      <c r="O6750" s="164" t="s">
        <v>741</v>
      </c>
    </row>
    <row r="6751" spans="1:15" s="164" customFormat="1" ht="15" x14ac:dyDescent="0.15">
      <c r="A6751" s="164" t="s">
        <v>521</v>
      </c>
      <c r="B6751" s="164" t="s">
        <v>615</v>
      </c>
      <c r="C6751" s="164" t="s">
        <v>523</v>
      </c>
      <c r="D6751" s="164" t="s">
        <v>530</v>
      </c>
      <c r="E6751" s="164" t="s">
        <v>518</v>
      </c>
      <c r="F6751" s="193">
        <v>45812</v>
      </c>
      <c r="G6751" s="164" t="s">
        <v>26</v>
      </c>
      <c r="H6751" s="194">
        <v>224000</v>
      </c>
      <c r="I6751" s="164" t="s">
        <v>16</v>
      </c>
      <c r="J6751" s="164">
        <v>560</v>
      </c>
      <c r="L6751" s="164">
        <v>2025</v>
      </c>
      <c r="M6751" s="164" t="s">
        <v>525</v>
      </c>
      <c r="N6751" s="164" t="s">
        <v>526</v>
      </c>
    </row>
    <row r="6752" spans="1:15" s="164" customFormat="1" ht="15" x14ac:dyDescent="0.15">
      <c r="A6752" s="164" t="s">
        <v>521</v>
      </c>
      <c r="B6752" s="164" t="s">
        <v>647</v>
      </c>
      <c r="C6752" s="164" t="s">
        <v>535</v>
      </c>
      <c r="D6752" s="164" t="s">
        <v>525</v>
      </c>
      <c r="E6752" s="164" t="s">
        <v>531</v>
      </c>
      <c r="F6752" s="193">
        <v>45812</v>
      </c>
      <c r="G6752" s="164" t="s">
        <v>650</v>
      </c>
      <c r="H6752" s="194">
        <v>572046</v>
      </c>
      <c r="I6752" s="164" t="s">
        <v>16</v>
      </c>
      <c r="L6752" s="164">
        <v>2024</v>
      </c>
      <c r="M6752" s="164" t="s">
        <v>525</v>
      </c>
      <c r="N6752" s="164" t="s">
        <v>569</v>
      </c>
    </row>
    <row r="6753" spans="1:15" s="164" customFormat="1" ht="15" x14ac:dyDescent="0.15">
      <c r="A6753" s="164" t="s">
        <v>521</v>
      </c>
      <c r="B6753" s="164" t="s">
        <v>615</v>
      </c>
      <c r="C6753" s="164" t="s">
        <v>523</v>
      </c>
      <c r="D6753" s="164" t="s">
        <v>530</v>
      </c>
      <c r="E6753" s="164" t="s">
        <v>517</v>
      </c>
      <c r="F6753" s="193">
        <v>45812</v>
      </c>
      <c r="G6753" s="164" t="s">
        <v>26</v>
      </c>
      <c r="H6753" s="194">
        <v>1030400</v>
      </c>
      <c r="I6753" s="164" t="s">
        <v>16</v>
      </c>
      <c r="J6753" s="164">
        <v>2576</v>
      </c>
      <c r="L6753" s="164">
        <v>2025</v>
      </c>
      <c r="M6753" s="164" t="s">
        <v>525</v>
      </c>
      <c r="N6753" s="164" t="s">
        <v>526</v>
      </c>
    </row>
    <row r="6754" spans="1:15" s="164" customFormat="1" ht="15" x14ac:dyDescent="0.15">
      <c r="A6754" s="164" t="s">
        <v>521</v>
      </c>
      <c r="B6754" s="164" t="s">
        <v>522</v>
      </c>
      <c r="C6754" s="164" t="s">
        <v>523</v>
      </c>
      <c r="D6754" s="164" t="s">
        <v>524</v>
      </c>
      <c r="E6754" s="164" t="s">
        <v>517</v>
      </c>
      <c r="F6754" s="193">
        <v>45812</v>
      </c>
      <c r="G6754" s="164" t="s">
        <v>18</v>
      </c>
      <c r="H6754" s="194">
        <v>2040</v>
      </c>
      <c r="I6754" s="164" t="s">
        <v>16</v>
      </c>
      <c r="J6754" s="164">
        <v>24</v>
      </c>
      <c r="L6754" s="164">
        <v>2025</v>
      </c>
      <c r="M6754" s="164" t="s">
        <v>525</v>
      </c>
      <c r="N6754" s="164" t="s">
        <v>526</v>
      </c>
      <c r="O6754" s="164" t="s">
        <v>741</v>
      </c>
    </row>
    <row r="6755" spans="1:15" s="164" customFormat="1" ht="15" x14ac:dyDescent="0.15">
      <c r="A6755" s="164" t="s">
        <v>521</v>
      </c>
      <c r="B6755" s="164" t="s">
        <v>647</v>
      </c>
      <c r="C6755" s="164" t="s">
        <v>523</v>
      </c>
      <c r="D6755" s="164" t="s">
        <v>525</v>
      </c>
      <c r="E6755" s="164" t="s">
        <v>531</v>
      </c>
      <c r="F6755" s="193">
        <v>45812</v>
      </c>
      <c r="G6755" s="164" t="s">
        <v>650</v>
      </c>
      <c r="H6755" s="194">
        <v>7936777</v>
      </c>
      <c r="I6755" s="164" t="s">
        <v>16</v>
      </c>
      <c r="L6755" s="164">
        <v>2024</v>
      </c>
      <c r="M6755" s="164" t="s">
        <v>525</v>
      </c>
      <c r="N6755" s="164" t="s">
        <v>569</v>
      </c>
    </row>
    <row r="6756" spans="1:15" s="164" customFormat="1" ht="15" x14ac:dyDescent="0.15">
      <c r="A6756" s="164" t="s">
        <v>521</v>
      </c>
      <c r="B6756" s="164" t="s">
        <v>647</v>
      </c>
      <c r="C6756" s="164" t="s">
        <v>523</v>
      </c>
      <c r="D6756" s="164" t="s">
        <v>525</v>
      </c>
      <c r="E6756" s="164" t="s">
        <v>525</v>
      </c>
      <c r="F6756" s="193">
        <v>45812</v>
      </c>
      <c r="G6756" s="164" t="s">
        <v>648</v>
      </c>
      <c r="H6756" s="194">
        <v>9878</v>
      </c>
      <c r="I6756" s="164" t="s">
        <v>16</v>
      </c>
      <c r="L6756" s="164">
        <v>2024</v>
      </c>
      <c r="M6756" s="164" t="s">
        <v>525</v>
      </c>
      <c r="N6756" s="164" t="s">
        <v>569</v>
      </c>
    </row>
    <row r="6757" spans="1:15" s="164" customFormat="1" ht="15" x14ac:dyDescent="0.15">
      <c r="A6757" s="164" t="s">
        <v>521</v>
      </c>
      <c r="B6757" s="164" t="s">
        <v>647</v>
      </c>
      <c r="C6757" s="164" t="s">
        <v>523</v>
      </c>
      <c r="D6757" s="164" t="s">
        <v>525</v>
      </c>
      <c r="E6757" s="164" t="s">
        <v>519</v>
      </c>
      <c r="F6757" s="193">
        <v>45812</v>
      </c>
      <c r="G6757" s="164" t="s">
        <v>660</v>
      </c>
      <c r="H6757" s="194">
        <v>1007578</v>
      </c>
      <c r="I6757" s="164" t="s">
        <v>16</v>
      </c>
      <c r="L6757" s="164">
        <v>2024</v>
      </c>
      <c r="M6757" s="164" t="s">
        <v>525</v>
      </c>
      <c r="N6757" s="164" t="s">
        <v>569</v>
      </c>
    </row>
    <row r="6758" spans="1:15" s="164" customFormat="1" ht="15" x14ac:dyDescent="0.15">
      <c r="A6758" s="164" t="s">
        <v>521</v>
      </c>
      <c r="B6758" s="164" t="s">
        <v>647</v>
      </c>
      <c r="C6758" s="164" t="s">
        <v>523</v>
      </c>
      <c r="D6758" s="164" t="s">
        <v>525</v>
      </c>
      <c r="E6758" s="164" t="s">
        <v>525</v>
      </c>
      <c r="F6758" s="193">
        <v>45812</v>
      </c>
      <c r="G6758" s="164" t="s">
        <v>659</v>
      </c>
      <c r="H6758" s="194">
        <v>230698</v>
      </c>
      <c r="I6758" s="164" t="s">
        <v>16</v>
      </c>
      <c r="L6758" s="164">
        <v>2024</v>
      </c>
      <c r="M6758" s="164" t="s">
        <v>525</v>
      </c>
      <c r="N6758" s="164" t="s">
        <v>569</v>
      </c>
    </row>
    <row r="6759" spans="1:15" s="164" customFormat="1" ht="15" x14ac:dyDescent="0.15">
      <c r="A6759" s="164" t="s">
        <v>521</v>
      </c>
      <c r="B6759" s="164" t="s">
        <v>647</v>
      </c>
      <c r="C6759" s="164" t="s">
        <v>523</v>
      </c>
      <c r="D6759" s="164" t="s">
        <v>525</v>
      </c>
      <c r="E6759" s="164" t="s">
        <v>519</v>
      </c>
      <c r="F6759" s="193">
        <v>45812</v>
      </c>
      <c r="G6759" s="164" t="s">
        <v>659</v>
      </c>
      <c r="H6759" s="194">
        <v>227416</v>
      </c>
      <c r="I6759" s="164" t="s">
        <v>16</v>
      </c>
      <c r="L6759" s="164">
        <v>2024</v>
      </c>
      <c r="M6759" s="164" t="s">
        <v>525</v>
      </c>
      <c r="N6759" s="164" t="s">
        <v>569</v>
      </c>
    </row>
    <row r="6760" spans="1:15" s="164" customFormat="1" ht="15" x14ac:dyDescent="0.15">
      <c r="A6760" s="164" t="s">
        <v>521</v>
      </c>
      <c r="B6760" s="164" t="s">
        <v>647</v>
      </c>
      <c r="C6760" s="164" t="s">
        <v>523</v>
      </c>
      <c r="D6760" s="164" t="s">
        <v>525</v>
      </c>
      <c r="E6760" s="164" t="s">
        <v>531</v>
      </c>
      <c r="F6760" s="193">
        <v>45812</v>
      </c>
      <c r="G6760" s="164" t="s">
        <v>659</v>
      </c>
      <c r="H6760" s="194">
        <v>398860</v>
      </c>
      <c r="I6760" s="164" t="s">
        <v>16</v>
      </c>
      <c r="L6760" s="164">
        <v>2024</v>
      </c>
      <c r="M6760" s="164" t="s">
        <v>525</v>
      </c>
      <c r="N6760" s="164" t="s">
        <v>569</v>
      </c>
    </row>
    <row r="6761" spans="1:15" s="164" customFormat="1" ht="15" x14ac:dyDescent="0.15">
      <c r="A6761" s="164" t="s">
        <v>521</v>
      </c>
      <c r="B6761" s="164" t="s">
        <v>647</v>
      </c>
      <c r="C6761" s="164" t="s">
        <v>523</v>
      </c>
      <c r="D6761" s="164" t="s">
        <v>525</v>
      </c>
      <c r="E6761" s="164" t="s">
        <v>525</v>
      </c>
      <c r="F6761" s="193">
        <v>45812</v>
      </c>
      <c r="G6761" s="164" t="s">
        <v>651</v>
      </c>
      <c r="H6761" s="194">
        <v>101420</v>
      </c>
      <c r="I6761" s="164" t="s">
        <v>16</v>
      </c>
      <c r="L6761" s="164">
        <v>2024</v>
      </c>
      <c r="M6761" s="164" t="s">
        <v>525</v>
      </c>
      <c r="N6761" s="164" t="s">
        <v>569</v>
      </c>
    </row>
    <row r="6762" spans="1:15" s="164" customFormat="1" ht="15" x14ac:dyDescent="0.15">
      <c r="A6762" s="164" t="s">
        <v>521</v>
      </c>
      <c r="B6762" s="164" t="s">
        <v>647</v>
      </c>
      <c r="C6762" s="164" t="s">
        <v>523</v>
      </c>
      <c r="D6762" s="164" t="s">
        <v>525</v>
      </c>
      <c r="E6762" s="164" t="s">
        <v>531</v>
      </c>
      <c r="F6762" s="193">
        <v>45812</v>
      </c>
      <c r="G6762" s="164" t="s">
        <v>651</v>
      </c>
      <c r="H6762" s="194">
        <v>92620</v>
      </c>
      <c r="I6762" s="164" t="s">
        <v>16</v>
      </c>
      <c r="L6762" s="164">
        <v>2024</v>
      </c>
      <c r="M6762" s="164" t="s">
        <v>525</v>
      </c>
      <c r="N6762" s="164" t="s">
        <v>569</v>
      </c>
    </row>
    <row r="6763" spans="1:15" s="164" customFormat="1" ht="15" x14ac:dyDescent="0.15">
      <c r="A6763" s="164" t="s">
        <v>521</v>
      </c>
      <c r="B6763" s="164" t="s">
        <v>647</v>
      </c>
      <c r="C6763" s="164" t="s">
        <v>523</v>
      </c>
      <c r="D6763" s="164" t="s">
        <v>525</v>
      </c>
      <c r="E6763" s="164" t="s">
        <v>525</v>
      </c>
      <c r="F6763" s="193">
        <v>45812</v>
      </c>
      <c r="G6763" s="164" t="s">
        <v>649</v>
      </c>
      <c r="H6763" s="194">
        <v>45661</v>
      </c>
      <c r="I6763" s="164" t="s">
        <v>16</v>
      </c>
      <c r="L6763" s="164">
        <v>2024</v>
      </c>
      <c r="M6763" s="164" t="s">
        <v>525</v>
      </c>
      <c r="N6763" s="164" t="s">
        <v>569</v>
      </c>
    </row>
    <row r="6764" spans="1:15" s="164" customFormat="1" ht="15" x14ac:dyDescent="0.15">
      <c r="A6764" s="164" t="s">
        <v>521</v>
      </c>
      <c r="B6764" s="164" t="s">
        <v>647</v>
      </c>
      <c r="C6764" s="164" t="s">
        <v>523</v>
      </c>
      <c r="D6764" s="164" t="s">
        <v>525</v>
      </c>
      <c r="E6764" s="164" t="s">
        <v>531</v>
      </c>
      <c r="F6764" s="193">
        <v>45812</v>
      </c>
      <c r="G6764" s="164" t="s">
        <v>649</v>
      </c>
      <c r="H6764" s="194">
        <v>32890</v>
      </c>
      <c r="I6764" s="164" t="s">
        <v>16</v>
      </c>
      <c r="L6764" s="164">
        <v>2024</v>
      </c>
      <c r="M6764" s="164" t="s">
        <v>525</v>
      </c>
      <c r="N6764" s="164" t="s">
        <v>569</v>
      </c>
    </row>
    <row r="6765" spans="1:15" s="164" customFormat="1" ht="15" x14ac:dyDescent="0.15">
      <c r="A6765" s="164" t="s">
        <v>521</v>
      </c>
      <c r="B6765" s="164" t="s">
        <v>647</v>
      </c>
      <c r="C6765" s="164" t="s">
        <v>523</v>
      </c>
      <c r="D6765" s="164" t="s">
        <v>525</v>
      </c>
      <c r="E6765" s="164" t="s">
        <v>531</v>
      </c>
      <c r="F6765" s="193">
        <v>45811</v>
      </c>
      <c r="G6765" s="164" t="s">
        <v>649</v>
      </c>
      <c r="H6765" s="194">
        <v>183447</v>
      </c>
      <c r="I6765" s="164" t="s">
        <v>16</v>
      </c>
      <c r="L6765" s="164">
        <v>2024</v>
      </c>
      <c r="M6765" s="164" t="s">
        <v>525</v>
      </c>
      <c r="N6765" s="164" t="s">
        <v>569</v>
      </c>
    </row>
    <row r="6766" spans="1:15" s="164" customFormat="1" ht="15" x14ac:dyDescent="0.15">
      <c r="A6766" s="164" t="s">
        <v>521</v>
      </c>
      <c r="B6766" s="164" t="s">
        <v>572</v>
      </c>
      <c r="C6766" s="164" t="s">
        <v>523</v>
      </c>
      <c r="D6766" s="164" t="s">
        <v>530</v>
      </c>
      <c r="E6766" s="164" t="s">
        <v>517</v>
      </c>
      <c r="F6766" s="193">
        <v>45811</v>
      </c>
      <c r="G6766" s="164" t="s">
        <v>574</v>
      </c>
      <c r="H6766" s="194">
        <v>654400</v>
      </c>
      <c r="I6766" s="164" t="s">
        <v>16</v>
      </c>
      <c r="J6766" s="164">
        <v>1636</v>
      </c>
      <c r="L6766" s="164">
        <v>2025</v>
      </c>
      <c r="M6766" s="164" t="s">
        <v>525</v>
      </c>
      <c r="N6766" s="164" t="s">
        <v>526</v>
      </c>
      <c r="O6766" s="164" t="s">
        <v>742</v>
      </c>
    </row>
    <row r="6767" spans="1:15" s="164" customFormat="1" ht="15" x14ac:dyDescent="0.15">
      <c r="A6767" s="164" t="s">
        <v>521</v>
      </c>
      <c r="B6767" s="164" t="s">
        <v>609</v>
      </c>
      <c r="C6767" s="164" t="s">
        <v>523</v>
      </c>
      <c r="D6767" s="164" t="s">
        <v>530</v>
      </c>
      <c r="E6767" s="164" t="s">
        <v>518</v>
      </c>
      <c r="F6767" s="193">
        <v>45811</v>
      </c>
      <c r="G6767" s="164" t="s">
        <v>25</v>
      </c>
      <c r="H6767" s="194">
        <v>761600</v>
      </c>
      <c r="I6767" s="164" t="s">
        <v>16</v>
      </c>
      <c r="J6767" s="164">
        <v>1904</v>
      </c>
      <c r="L6767" s="164">
        <v>2025</v>
      </c>
      <c r="M6767" s="164" t="s">
        <v>525</v>
      </c>
      <c r="N6767" s="164" t="s">
        <v>526</v>
      </c>
    </row>
    <row r="6768" spans="1:15" s="164" customFormat="1" ht="15" x14ac:dyDescent="0.15">
      <c r="A6768" s="164" t="s">
        <v>521</v>
      </c>
      <c r="B6768" s="164" t="s">
        <v>609</v>
      </c>
      <c r="C6768" s="164" t="s">
        <v>523</v>
      </c>
      <c r="D6768" s="164" t="s">
        <v>530</v>
      </c>
      <c r="E6768" s="164" t="s">
        <v>517</v>
      </c>
      <c r="F6768" s="193">
        <v>45811</v>
      </c>
      <c r="G6768" s="164" t="s">
        <v>25</v>
      </c>
      <c r="H6768" s="194">
        <v>112000</v>
      </c>
      <c r="I6768" s="164" t="s">
        <v>16</v>
      </c>
      <c r="J6768" s="164">
        <v>280</v>
      </c>
      <c r="L6768" s="164">
        <v>2025</v>
      </c>
      <c r="M6768" s="164" t="s">
        <v>525</v>
      </c>
      <c r="N6768" s="164" t="s">
        <v>526</v>
      </c>
      <c r="O6768" s="164" t="s">
        <v>742</v>
      </c>
    </row>
    <row r="6769" spans="1:15" s="164" customFormat="1" ht="15" x14ac:dyDescent="0.15">
      <c r="A6769" s="164" t="s">
        <v>521</v>
      </c>
      <c r="B6769" s="164" t="s">
        <v>647</v>
      </c>
      <c r="C6769" s="164" t="s">
        <v>523</v>
      </c>
      <c r="D6769" s="164" t="s">
        <v>525</v>
      </c>
      <c r="E6769" s="164" t="s">
        <v>525</v>
      </c>
      <c r="F6769" s="193">
        <v>45811</v>
      </c>
      <c r="G6769" s="164" t="s">
        <v>652</v>
      </c>
      <c r="H6769" s="194">
        <v>82148</v>
      </c>
      <c r="I6769" s="164" t="s">
        <v>16</v>
      </c>
      <c r="L6769" s="164">
        <v>2024</v>
      </c>
      <c r="M6769" s="164" t="s">
        <v>525</v>
      </c>
      <c r="N6769" s="164" t="s">
        <v>569</v>
      </c>
    </row>
    <row r="6770" spans="1:15" s="164" customFormat="1" ht="15" x14ac:dyDescent="0.15">
      <c r="A6770" s="164" t="s">
        <v>521</v>
      </c>
      <c r="B6770" s="164" t="s">
        <v>522</v>
      </c>
      <c r="C6770" s="164" t="s">
        <v>523</v>
      </c>
      <c r="D6770" s="164" t="s">
        <v>733</v>
      </c>
      <c r="E6770" s="164" t="s">
        <v>519</v>
      </c>
      <c r="F6770" s="193">
        <v>45811</v>
      </c>
      <c r="G6770" s="164" t="s">
        <v>18</v>
      </c>
      <c r="H6770" s="194">
        <v>10000</v>
      </c>
      <c r="I6770" s="164" t="s">
        <v>16</v>
      </c>
      <c r="J6770" s="164">
        <v>250</v>
      </c>
      <c r="L6770" s="164">
        <v>2025</v>
      </c>
      <c r="M6770" s="164" t="s">
        <v>525</v>
      </c>
      <c r="N6770" s="164" t="s">
        <v>526</v>
      </c>
      <c r="O6770" s="164" t="s">
        <v>742</v>
      </c>
    </row>
    <row r="6771" spans="1:15" s="164" customFormat="1" ht="15" x14ac:dyDescent="0.15">
      <c r="A6771" s="164" t="s">
        <v>521</v>
      </c>
      <c r="B6771" s="164" t="s">
        <v>609</v>
      </c>
      <c r="C6771" s="164" t="s">
        <v>523</v>
      </c>
      <c r="D6771" s="164" t="s">
        <v>524</v>
      </c>
      <c r="E6771" s="164" t="s">
        <v>519</v>
      </c>
      <c r="F6771" s="193">
        <v>45811</v>
      </c>
      <c r="G6771" s="164" t="s">
        <v>25</v>
      </c>
      <c r="H6771" s="194">
        <v>86700</v>
      </c>
      <c r="I6771" s="164" t="s">
        <v>16</v>
      </c>
      <c r="J6771" s="164">
        <v>1020</v>
      </c>
      <c r="L6771" s="164">
        <v>2025</v>
      </c>
      <c r="M6771" s="164" t="s">
        <v>525</v>
      </c>
      <c r="N6771" s="164" t="s">
        <v>526</v>
      </c>
    </row>
    <row r="6772" spans="1:15" s="164" customFormat="1" ht="15" x14ac:dyDescent="0.15">
      <c r="A6772" s="164" t="s">
        <v>521</v>
      </c>
      <c r="B6772" s="164" t="s">
        <v>647</v>
      </c>
      <c r="C6772" s="164" t="s">
        <v>523</v>
      </c>
      <c r="D6772" s="164" t="s">
        <v>525</v>
      </c>
      <c r="E6772" s="164" t="s">
        <v>531</v>
      </c>
      <c r="F6772" s="193">
        <v>45811</v>
      </c>
      <c r="G6772" s="164" t="s">
        <v>652</v>
      </c>
      <c r="H6772" s="194">
        <v>673200</v>
      </c>
      <c r="I6772" s="164" t="s">
        <v>16</v>
      </c>
      <c r="L6772" s="164">
        <v>2024</v>
      </c>
      <c r="M6772" s="164" t="s">
        <v>525</v>
      </c>
      <c r="N6772" s="164" t="s">
        <v>569</v>
      </c>
    </row>
    <row r="6773" spans="1:15" s="164" customFormat="1" ht="15" x14ac:dyDescent="0.15">
      <c r="A6773" s="164" t="s">
        <v>521</v>
      </c>
      <c r="B6773" s="164" t="s">
        <v>688</v>
      </c>
      <c r="C6773" s="164" t="s">
        <v>523</v>
      </c>
      <c r="D6773" s="164" t="s">
        <v>530</v>
      </c>
      <c r="E6773" s="164" t="s">
        <v>518</v>
      </c>
      <c r="F6773" s="193">
        <v>45811</v>
      </c>
      <c r="G6773" s="164" t="s">
        <v>689</v>
      </c>
      <c r="H6773" s="194">
        <v>440000</v>
      </c>
      <c r="I6773" s="164" t="s">
        <v>16</v>
      </c>
      <c r="L6773" s="164">
        <v>2025</v>
      </c>
      <c r="M6773" s="164" t="s">
        <v>525</v>
      </c>
      <c r="N6773" s="164" t="s">
        <v>526</v>
      </c>
    </row>
    <row r="6774" spans="1:15" s="164" customFormat="1" ht="15" x14ac:dyDescent="0.15">
      <c r="A6774" s="164" t="s">
        <v>521</v>
      </c>
      <c r="B6774" s="164" t="s">
        <v>647</v>
      </c>
      <c r="C6774" s="164" t="s">
        <v>523</v>
      </c>
      <c r="D6774" s="164" t="s">
        <v>525</v>
      </c>
      <c r="E6774" s="164" t="s">
        <v>525</v>
      </c>
      <c r="F6774" s="193">
        <v>45811</v>
      </c>
      <c r="G6774" s="164" t="s">
        <v>654</v>
      </c>
      <c r="H6774" s="194">
        <v>50072</v>
      </c>
      <c r="I6774" s="164" t="s">
        <v>16</v>
      </c>
      <c r="L6774" s="164">
        <v>2024</v>
      </c>
      <c r="M6774" s="164" t="s">
        <v>525</v>
      </c>
      <c r="N6774" s="164" t="s">
        <v>569</v>
      </c>
    </row>
    <row r="6775" spans="1:15" s="164" customFormat="1" ht="15" x14ac:dyDescent="0.15">
      <c r="A6775" s="164" t="s">
        <v>521</v>
      </c>
      <c r="B6775" s="164" t="s">
        <v>688</v>
      </c>
      <c r="C6775" s="164" t="s">
        <v>523</v>
      </c>
      <c r="D6775" s="164" t="s">
        <v>530</v>
      </c>
      <c r="E6775" s="164" t="s">
        <v>517</v>
      </c>
      <c r="F6775" s="193">
        <v>45811</v>
      </c>
      <c r="G6775" s="164" t="s">
        <v>689</v>
      </c>
      <c r="H6775" s="194">
        <v>4760000</v>
      </c>
      <c r="I6775" s="164" t="s">
        <v>16</v>
      </c>
      <c r="L6775" s="164">
        <v>2025</v>
      </c>
      <c r="M6775" s="164" t="s">
        <v>525</v>
      </c>
      <c r="N6775" s="164" t="s">
        <v>526</v>
      </c>
    </row>
    <row r="6776" spans="1:15" s="164" customFormat="1" ht="15" x14ac:dyDescent="0.15">
      <c r="A6776" s="164" t="s">
        <v>521</v>
      </c>
      <c r="B6776" s="164" t="s">
        <v>647</v>
      </c>
      <c r="C6776" s="164" t="s">
        <v>523</v>
      </c>
      <c r="D6776" s="164" t="s">
        <v>525</v>
      </c>
      <c r="E6776" s="164" t="s">
        <v>525</v>
      </c>
      <c r="F6776" s="193">
        <v>45811</v>
      </c>
      <c r="G6776" s="164" t="s">
        <v>650</v>
      </c>
      <c r="H6776" s="194">
        <v>7478401</v>
      </c>
      <c r="I6776" s="164" t="s">
        <v>16</v>
      </c>
      <c r="L6776" s="164">
        <v>2024</v>
      </c>
      <c r="M6776" s="164" t="s">
        <v>525</v>
      </c>
      <c r="N6776" s="164" t="s">
        <v>569</v>
      </c>
    </row>
    <row r="6777" spans="1:15" s="164" customFormat="1" ht="15" x14ac:dyDescent="0.15">
      <c r="A6777" s="164" t="s">
        <v>521</v>
      </c>
      <c r="B6777" s="164" t="s">
        <v>647</v>
      </c>
      <c r="C6777" s="164" t="s">
        <v>535</v>
      </c>
      <c r="D6777" s="164" t="s">
        <v>525</v>
      </c>
      <c r="E6777" s="164" t="s">
        <v>519</v>
      </c>
      <c r="F6777" s="193">
        <v>45811</v>
      </c>
      <c r="G6777" s="164" t="s">
        <v>650</v>
      </c>
      <c r="H6777" s="194">
        <v>477613</v>
      </c>
      <c r="I6777" s="164" t="s">
        <v>16</v>
      </c>
      <c r="L6777" s="164">
        <v>2024</v>
      </c>
      <c r="M6777" s="164" t="s">
        <v>525</v>
      </c>
      <c r="N6777" s="164" t="s">
        <v>569</v>
      </c>
    </row>
    <row r="6778" spans="1:15" s="164" customFormat="1" ht="15" x14ac:dyDescent="0.15">
      <c r="A6778" s="164" t="s">
        <v>521</v>
      </c>
      <c r="B6778" s="164" t="s">
        <v>647</v>
      </c>
      <c r="C6778" s="164" t="s">
        <v>523</v>
      </c>
      <c r="D6778" s="164" t="s">
        <v>525</v>
      </c>
      <c r="E6778" s="164" t="s">
        <v>519</v>
      </c>
      <c r="F6778" s="193">
        <v>45811</v>
      </c>
      <c r="G6778" s="164" t="s">
        <v>650</v>
      </c>
      <c r="H6778" s="194">
        <v>1100656</v>
      </c>
      <c r="I6778" s="164" t="s">
        <v>16</v>
      </c>
      <c r="L6778" s="164">
        <v>2024</v>
      </c>
      <c r="M6778" s="164" t="s">
        <v>525</v>
      </c>
      <c r="N6778" s="164" t="s">
        <v>569</v>
      </c>
    </row>
    <row r="6779" spans="1:15" s="164" customFormat="1" ht="15" x14ac:dyDescent="0.15">
      <c r="A6779" s="164" t="s">
        <v>521</v>
      </c>
      <c r="B6779" s="164" t="s">
        <v>647</v>
      </c>
      <c r="C6779" s="164" t="s">
        <v>535</v>
      </c>
      <c r="D6779" s="164" t="s">
        <v>525</v>
      </c>
      <c r="E6779" s="164" t="s">
        <v>531</v>
      </c>
      <c r="F6779" s="193">
        <v>45811</v>
      </c>
      <c r="G6779" s="164" t="s">
        <v>650</v>
      </c>
      <c r="H6779" s="194">
        <v>950979</v>
      </c>
      <c r="I6779" s="164" t="s">
        <v>16</v>
      </c>
      <c r="L6779" s="164">
        <v>2024</v>
      </c>
      <c r="M6779" s="164" t="s">
        <v>525</v>
      </c>
      <c r="N6779" s="164" t="s">
        <v>569</v>
      </c>
    </row>
    <row r="6780" spans="1:15" s="164" customFormat="1" ht="15" x14ac:dyDescent="0.15">
      <c r="A6780" s="164" t="s">
        <v>521</v>
      </c>
      <c r="B6780" s="164" t="s">
        <v>647</v>
      </c>
      <c r="C6780" s="164" t="s">
        <v>523</v>
      </c>
      <c r="D6780" s="164" t="s">
        <v>525</v>
      </c>
      <c r="E6780" s="164" t="s">
        <v>531</v>
      </c>
      <c r="F6780" s="193">
        <v>45811</v>
      </c>
      <c r="G6780" s="164" t="s">
        <v>650</v>
      </c>
      <c r="H6780" s="194">
        <v>13687067</v>
      </c>
      <c r="I6780" s="164" t="s">
        <v>16</v>
      </c>
      <c r="L6780" s="164">
        <v>2024</v>
      </c>
      <c r="M6780" s="164" t="s">
        <v>525</v>
      </c>
      <c r="N6780" s="164" t="s">
        <v>569</v>
      </c>
    </row>
    <row r="6781" spans="1:15" s="164" customFormat="1" ht="15" x14ac:dyDescent="0.15">
      <c r="A6781" s="164" t="s">
        <v>521</v>
      </c>
      <c r="B6781" s="164" t="s">
        <v>647</v>
      </c>
      <c r="C6781" s="164" t="s">
        <v>523</v>
      </c>
      <c r="D6781" s="164" t="s">
        <v>525</v>
      </c>
      <c r="E6781" s="164" t="s">
        <v>525</v>
      </c>
      <c r="F6781" s="193">
        <v>45811</v>
      </c>
      <c r="G6781" s="164" t="s">
        <v>648</v>
      </c>
      <c r="H6781" s="194">
        <v>38016</v>
      </c>
      <c r="I6781" s="164" t="s">
        <v>16</v>
      </c>
      <c r="L6781" s="164">
        <v>2024</v>
      </c>
      <c r="M6781" s="164" t="s">
        <v>525</v>
      </c>
      <c r="N6781" s="164" t="s">
        <v>569</v>
      </c>
    </row>
    <row r="6782" spans="1:15" s="164" customFormat="1" ht="15" x14ac:dyDescent="0.15">
      <c r="A6782" s="164" t="s">
        <v>521</v>
      </c>
      <c r="B6782" s="164" t="s">
        <v>647</v>
      </c>
      <c r="C6782" s="164" t="s">
        <v>523</v>
      </c>
      <c r="D6782" s="164" t="s">
        <v>525</v>
      </c>
      <c r="E6782" s="164" t="s">
        <v>531</v>
      </c>
      <c r="F6782" s="193">
        <v>45811</v>
      </c>
      <c r="G6782" s="164" t="s">
        <v>648</v>
      </c>
      <c r="H6782" s="194">
        <v>317293</v>
      </c>
      <c r="I6782" s="164" t="s">
        <v>16</v>
      </c>
      <c r="L6782" s="164">
        <v>2024</v>
      </c>
      <c r="M6782" s="164" t="s">
        <v>525</v>
      </c>
      <c r="N6782" s="164" t="s">
        <v>569</v>
      </c>
    </row>
    <row r="6783" spans="1:15" s="164" customFormat="1" ht="15" x14ac:dyDescent="0.15">
      <c r="A6783" s="164" t="s">
        <v>521</v>
      </c>
      <c r="B6783" s="164" t="s">
        <v>647</v>
      </c>
      <c r="C6783" s="164" t="s">
        <v>523</v>
      </c>
      <c r="D6783" s="164" t="s">
        <v>525</v>
      </c>
      <c r="E6783" s="164" t="s">
        <v>525</v>
      </c>
      <c r="F6783" s="193">
        <v>45811</v>
      </c>
      <c r="G6783" s="164" t="s">
        <v>660</v>
      </c>
      <c r="H6783" s="194">
        <v>153450</v>
      </c>
      <c r="I6783" s="164" t="s">
        <v>16</v>
      </c>
      <c r="L6783" s="164">
        <v>2024</v>
      </c>
      <c r="M6783" s="164" t="s">
        <v>525</v>
      </c>
      <c r="N6783" s="164" t="s">
        <v>569</v>
      </c>
    </row>
    <row r="6784" spans="1:15" s="164" customFormat="1" ht="15" x14ac:dyDescent="0.15">
      <c r="A6784" s="164" t="s">
        <v>521</v>
      </c>
      <c r="B6784" s="164" t="s">
        <v>647</v>
      </c>
      <c r="C6784" s="164" t="s">
        <v>523</v>
      </c>
      <c r="D6784" s="164" t="s">
        <v>525</v>
      </c>
      <c r="E6784" s="164" t="s">
        <v>519</v>
      </c>
      <c r="F6784" s="193">
        <v>45811</v>
      </c>
      <c r="G6784" s="164" t="s">
        <v>660</v>
      </c>
      <c r="H6784" s="194">
        <v>624690</v>
      </c>
      <c r="I6784" s="164" t="s">
        <v>16</v>
      </c>
      <c r="L6784" s="164">
        <v>2024</v>
      </c>
      <c r="M6784" s="164" t="s">
        <v>525</v>
      </c>
      <c r="N6784" s="164" t="s">
        <v>569</v>
      </c>
    </row>
    <row r="6785" spans="1:15" s="164" customFormat="1" ht="15" x14ac:dyDescent="0.15">
      <c r="A6785" s="164" t="s">
        <v>521</v>
      </c>
      <c r="B6785" s="164" t="s">
        <v>647</v>
      </c>
      <c r="C6785" s="164" t="s">
        <v>523</v>
      </c>
      <c r="D6785" s="164" t="s">
        <v>525</v>
      </c>
      <c r="E6785" s="164" t="s">
        <v>525</v>
      </c>
      <c r="F6785" s="193">
        <v>45811</v>
      </c>
      <c r="G6785" s="164" t="s">
        <v>659</v>
      </c>
      <c r="H6785" s="194">
        <v>240708</v>
      </c>
      <c r="I6785" s="164" t="s">
        <v>16</v>
      </c>
      <c r="L6785" s="164">
        <v>2024</v>
      </c>
      <c r="M6785" s="164" t="s">
        <v>525</v>
      </c>
      <c r="N6785" s="164" t="s">
        <v>569</v>
      </c>
    </row>
    <row r="6786" spans="1:15" s="164" customFormat="1" ht="15" x14ac:dyDescent="0.15">
      <c r="A6786" s="164" t="s">
        <v>521</v>
      </c>
      <c r="B6786" s="164" t="s">
        <v>647</v>
      </c>
      <c r="C6786" s="164" t="s">
        <v>523</v>
      </c>
      <c r="D6786" s="164" t="s">
        <v>525</v>
      </c>
      <c r="E6786" s="164" t="s">
        <v>519</v>
      </c>
      <c r="F6786" s="193">
        <v>45811</v>
      </c>
      <c r="G6786" s="164" t="s">
        <v>659</v>
      </c>
      <c r="H6786" s="194">
        <v>369615</v>
      </c>
      <c r="I6786" s="164" t="s">
        <v>16</v>
      </c>
      <c r="L6786" s="164">
        <v>2024</v>
      </c>
      <c r="M6786" s="164" t="s">
        <v>525</v>
      </c>
      <c r="N6786" s="164" t="s">
        <v>569</v>
      </c>
    </row>
    <row r="6787" spans="1:15" s="164" customFormat="1" ht="15" x14ac:dyDescent="0.15">
      <c r="A6787" s="164" t="s">
        <v>521</v>
      </c>
      <c r="B6787" s="164" t="s">
        <v>647</v>
      </c>
      <c r="C6787" s="164" t="s">
        <v>523</v>
      </c>
      <c r="D6787" s="164" t="s">
        <v>525</v>
      </c>
      <c r="E6787" s="164" t="s">
        <v>531</v>
      </c>
      <c r="F6787" s="193">
        <v>45811</v>
      </c>
      <c r="G6787" s="164" t="s">
        <v>659</v>
      </c>
      <c r="H6787" s="194">
        <v>321090</v>
      </c>
      <c r="I6787" s="164" t="s">
        <v>16</v>
      </c>
      <c r="L6787" s="164">
        <v>2024</v>
      </c>
      <c r="M6787" s="164" t="s">
        <v>525</v>
      </c>
      <c r="N6787" s="164" t="s">
        <v>569</v>
      </c>
    </row>
    <row r="6788" spans="1:15" s="164" customFormat="1" ht="15" x14ac:dyDescent="0.15">
      <c r="A6788" s="164" t="s">
        <v>521</v>
      </c>
      <c r="B6788" s="164" t="s">
        <v>647</v>
      </c>
      <c r="C6788" s="164" t="s">
        <v>523</v>
      </c>
      <c r="D6788" s="164" t="s">
        <v>525</v>
      </c>
      <c r="E6788" s="164" t="s">
        <v>525</v>
      </c>
      <c r="F6788" s="193">
        <v>45811</v>
      </c>
      <c r="G6788" s="164" t="s">
        <v>651</v>
      </c>
      <c r="H6788" s="194">
        <v>47542</v>
      </c>
      <c r="I6788" s="164" t="s">
        <v>16</v>
      </c>
      <c r="L6788" s="164">
        <v>2024</v>
      </c>
      <c r="M6788" s="164" t="s">
        <v>525</v>
      </c>
      <c r="N6788" s="164" t="s">
        <v>569</v>
      </c>
    </row>
    <row r="6789" spans="1:15" s="164" customFormat="1" ht="15" x14ac:dyDescent="0.15">
      <c r="A6789" s="164" t="s">
        <v>521</v>
      </c>
      <c r="B6789" s="164" t="s">
        <v>647</v>
      </c>
      <c r="C6789" s="164" t="s">
        <v>523</v>
      </c>
      <c r="D6789" s="164" t="s">
        <v>525</v>
      </c>
      <c r="E6789" s="164" t="s">
        <v>531</v>
      </c>
      <c r="F6789" s="193">
        <v>45811</v>
      </c>
      <c r="G6789" s="164" t="s">
        <v>651</v>
      </c>
      <c r="H6789" s="194">
        <v>964821</v>
      </c>
      <c r="I6789" s="164" t="s">
        <v>16</v>
      </c>
      <c r="L6789" s="164">
        <v>2024</v>
      </c>
      <c r="M6789" s="164" t="s">
        <v>525</v>
      </c>
      <c r="N6789" s="164" t="s">
        <v>569</v>
      </c>
    </row>
    <row r="6790" spans="1:15" s="164" customFormat="1" ht="15" x14ac:dyDescent="0.15">
      <c r="A6790" s="164" t="s">
        <v>521</v>
      </c>
      <c r="B6790" s="164" t="s">
        <v>647</v>
      </c>
      <c r="C6790" s="164" t="s">
        <v>523</v>
      </c>
      <c r="D6790" s="164" t="s">
        <v>525</v>
      </c>
      <c r="E6790" s="164" t="s">
        <v>525</v>
      </c>
      <c r="F6790" s="193">
        <v>45811</v>
      </c>
      <c r="G6790" s="164" t="s">
        <v>649</v>
      </c>
      <c r="H6790" s="194">
        <v>91531</v>
      </c>
      <c r="I6790" s="164" t="s">
        <v>16</v>
      </c>
      <c r="L6790" s="164">
        <v>2024</v>
      </c>
      <c r="M6790" s="164" t="s">
        <v>525</v>
      </c>
      <c r="N6790" s="164" t="s">
        <v>569</v>
      </c>
    </row>
    <row r="6791" spans="1:15" s="164" customFormat="1" ht="15" x14ac:dyDescent="0.15">
      <c r="A6791" s="164" t="s">
        <v>521</v>
      </c>
      <c r="B6791" s="164" t="s">
        <v>609</v>
      </c>
      <c r="C6791" s="164" t="s">
        <v>523</v>
      </c>
      <c r="D6791" s="164" t="s">
        <v>530</v>
      </c>
      <c r="E6791" s="164" t="s">
        <v>517</v>
      </c>
      <c r="F6791" s="193">
        <v>45811</v>
      </c>
      <c r="G6791" s="164" t="s">
        <v>25</v>
      </c>
      <c r="H6791" s="194">
        <v>9542400</v>
      </c>
      <c r="I6791" s="164" t="s">
        <v>16</v>
      </c>
      <c r="J6791" s="164">
        <v>23856</v>
      </c>
      <c r="L6791" s="164">
        <v>2025</v>
      </c>
      <c r="M6791" s="164" t="s">
        <v>525</v>
      </c>
      <c r="N6791" s="164" t="s">
        <v>526</v>
      </c>
    </row>
    <row r="6792" spans="1:15" s="164" customFormat="1" ht="15" x14ac:dyDescent="0.15">
      <c r="A6792" s="164" t="s">
        <v>521</v>
      </c>
      <c r="B6792" s="164" t="s">
        <v>615</v>
      </c>
      <c r="C6792" s="164" t="s">
        <v>523</v>
      </c>
      <c r="D6792" s="164" t="s">
        <v>530</v>
      </c>
      <c r="E6792" s="164" t="s">
        <v>518</v>
      </c>
      <c r="F6792" s="193">
        <v>45811</v>
      </c>
      <c r="G6792" s="164" t="s">
        <v>26</v>
      </c>
      <c r="H6792" s="194">
        <v>89600</v>
      </c>
      <c r="I6792" s="164" t="s">
        <v>16</v>
      </c>
      <c r="J6792" s="164">
        <v>224</v>
      </c>
      <c r="L6792" s="164">
        <v>2025</v>
      </c>
      <c r="M6792" s="164" t="s">
        <v>525</v>
      </c>
      <c r="N6792" s="164" t="s">
        <v>526</v>
      </c>
    </row>
    <row r="6793" spans="1:15" s="164" customFormat="1" ht="15" x14ac:dyDescent="0.15">
      <c r="A6793" s="164" t="s">
        <v>521</v>
      </c>
      <c r="B6793" s="164" t="s">
        <v>615</v>
      </c>
      <c r="C6793" s="164" t="s">
        <v>523</v>
      </c>
      <c r="D6793" s="164" t="s">
        <v>530</v>
      </c>
      <c r="E6793" s="164" t="s">
        <v>517</v>
      </c>
      <c r="F6793" s="193">
        <v>45811</v>
      </c>
      <c r="G6793" s="164" t="s">
        <v>26</v>
      </c>
      <c r="H6793" s="194">
        <v>784000</v>
      </c>
      <c r="I6793" s="164" t="s">
        <v>16</v>
      </c>
      <c r="J6793" s="164">
        <v>1960</v>
      </c>
      <c r="L6793" s="164">
        <v>2025</v>
      </c>
      <c r="M6793" s="164" t="s">
        <v>525</v>
      </c>
      <c r="N6793" s="164" t="s">
        <v>526</v>
      </c>
    </row>
    <row r="6794" spans="1:15" s="164" customFormat="1" ht="15" x14ac:dyDescent="0.15">
      <c r="A6794" s="164" t="s">
        <v>521</v>
      </c>
      <c r="B6794" s="164" t="s">
        <v>687</v>
      </c>
      <c r="C6794" s="164" t="s">
        <v>523</v>
      </c>
      <c r="D6794" s="164" t="s">
        <v>593</v>
      </c>
      <c r="E6794" s="164" t="s">
        <v>517</v>
      </c>
      <c r="F6794" s="193">
        <v>45811</v>
      </c>
      <c r="G6794" s="164" t="s">
        <v>39</v>
      </c>
      <c r="H6794" s="194"/>
      <c r="I6794" s="164" t="s">
        <v>16</v>
      </c>
      <c r="J6794" s="164">
        <v>728</v>
      </c>
      <c r="L6794" s="164">
        <v>2025</v>
      </c>
      <c r="M6794" s="164" t="s">
        <v>525</v>
      </c>
      <c r="N6794" s="164" t="s">
        <v>526</v>
      </c>
    </row>
    <row r="6795" spans="1:15" s="164" customFormat="1" ht="15" x14ac:dyDescent="0.15">
      <c r="A6795" s="164" t="s">
        <v>521</v>
      </c>
      <c r="B6795" s="164" t="s">
        <v>522</v>
      </c>
      <c r="C6795" s="164" t="s">
        <v>523</v>
      </c>
      <c r="D6795" s="164" t="s">
        <v>530</v>
      </c>
      <c r="E6795" s="164" t="s">
        <v>517</v>
      </c>
      <c r="F6795" s="193">
        <v>45810</v>
      </c>
      <c r="G6795" s="164" t="s">
        <v>18</v>
      </c>
      <c r="H6795" s="194">
        <v>385600</v>
      </c>
      <c r="I6795" s="164" t="s">
        <v>16</v>
      </c>
      <c r="J6795" s="164">
        <v>964</v>
      </c>
      <c r="L6795" s="164">
        <v>2025</v>
      </c>
      <c r="M6795" s="164" t="s">
        <v>525</v>
      </c>
      <c r="N6795" s="164" t="s">
        <v>526</v>
      </c>
      <c r="O6795" s="164" t="s">
        <v>744</v>
      </c>
    </row>
    <row r="6796" spans="1:15" s="164" customFormat="1" ht="15" x14ac:dyDescent="0.15">
      <c r="A6796" s="164" t="s">
        <v>521</v>
      </c>
      <c r="B6796" s="164" t="s">
        <v>688</v>
      </c>
      <c r="C6796" s="164" t="s">
        <v>523</v>
      </c>
      <c r="D6796" s="164" t="s">
        <v>530</v>
      </c>
      <c r="E6796" s="164" t="s">
        <v>518</v>
      </c>
      <c r="F6796" s="193">
        <v>45810</v>
      </c>
      <c r="G6796" s="164" t="s">
        <v>689</v>
      </c>
      <c r="H6796" s="194">
        <v>480000</v>
      </c>
      <c r="I6796" s="164" t="s">
        <v>16</v>
      </c>
      <c r="L6796" s="164">
        <v>2025</v>
      </c>
      <c r="M6796" s="164" t="s">
        <v>525</v>
      </c>
      <c r="N6796" s="164" t="s">
        <v>526</v>
      </c>
    </row>
    <row r="6797" spans="1:15" s="164" customFormat="1" ht="15" x14ac:dyDescent="0.15">
      <c r="A6797" s="164" t="s">
        <v>521</v>
      </c>
      <c r="B6797" s="164" t="s">
        <v>522</v>
      </c>
      <c r="C6797" s="164" t="s">
        <v>523</v>
      </c>
      <c r="D6797" s="164" t="s">
        <v>733</v>
      </c>
      <c r="E6797" s="164" t="s">
        <v>519</v>
      </c>
      <c r="F6797" s="193">
        <v>45810</v>
      </c>
      <c r="G6797" s="164" t="s">
        <v>18</v>
      </c>
      <c r="H6797" s="194">
        <v>318000</v>
      </c>
      <c r="I6797" s="164" t="s">
        <v>16</v>
      </c>
      <c r="J6797" s="164">
        <v>7950</v>
      </c>
      <c r="L6797" s="164">
        <v>2025</v>
      </c>
      <c r="M6797" s="164" t="s">
        <v>525</v>
      </c>
      <c r="N6797" s="164" t="s">
        <v>526</v>
      </c>
      <c r="O6797" s="164" t="s">
        <v>743</v>
      </c>
    </row>
    <row r="6798" spans="1:15" s="164" customFormat="1" ht="15" x14ac:dyDescent="0.15">
      <c r="A6798" s="164" t="s">
        <v>521</v>
      </c>
      <c r="B6798" s="164" t="s">
        <v>647</v>
      </c>
      <c r="C6798" s="164" t="s">
        <v>523</v>
      </c>
      <c r="D6798" s="164" t="s">
        <v>525</v>
      </c>
      <c r="E6798" s="164" t="s">
        <v>531</v>
      </c>
      <c r="F6798" s="193">
        <v>45810</v>
      </c>
      <c r="G6798" s="164" t="s">
        <v>652</v>
      </c>
      <c r="H6798" s="194">
        <v>475200</v>
      </c>
      <c r="I6798" s="164" t="s">
        <v>16</v>
      </c>
      <c r="L6798" s="164">
        <v>2024</v>
      </c>
      <c r="M6798" s="164" t="s">
        <v>525</v>
      </c>
      <c r="N6798" s="164" t="s">
        <v>569</v>
      </c>
    </row>
    <row r="6799" spans="1:15" s="164" customFormat="1" ht="15" x14ac:dyDescent="0.15">
      <c r="A6799" s="164" t="s">
        <v>521</v>
      </c>
      <c r="B6799" s="164" t="s">
        <v>522</v>
      </c>
      <c r="C6799" s="164" t="s">
        <v>523</v>
      </c>
      <c r="D6799" s="164" t="s">
        <v>524</v>
      </c>
      <c r="E6799" s="164" t="s">
        <v>517</v>
      </c>
      <c r="F6799" s="193">
        <v>45810</v>
      </c>
      <c r="G6799" s="164" t="s">
        <v>18</v>
      </c>
      <c r="H6799" s="194">
        <v>35445</v>
      </c>
      <c r="I6799" s="164" t="s">
        <v>16</v>
      </c>
      <c r="J6799" s="164">
        <v>417</v>
      </c>
      <c r="L6799" s="164">
        <v>2025</v>
      </c>
      <c r="M6799" s="164" t="s">
        <v>525</v>
      </c>
      <c r="N6799" s="164" t="s">
        <v>526</v>
      </c>
      <c r="O6799" s="164" t="s">
        <v>744</v>
      </c>
    </row>
    <row r="6800" spans="1:15" s="164" customFormat="1" ht="15" x14ac:dyDescent="0.15">
      <c r="A6800" s="164" t="s">
        <v>521</v>
      </c>
      <c r="B6800" s="164" t="s">
        <v>688</v>
      </c>
      <c r="C6800" s="164" t="s">
        <v>523</v>
      </c>
      <c r="D6800" s="164" t="s">
        <v>530</v>
      </c>
      <c r="E6800" s="164" t="s">
        <v>517</v>
      </c>
      <c r="F6800" s="193">
        <v>45810</v>
      </c>
      <c r="G6800" s="164" t="s">
        <v>689</v>
      </c>
      <c r="H6800" s="194">
        <v>5120000</v>
      </c>
      <c r="I6800" s="164" t="s">
        <v>16</v>
      </c>
      <c r="L6800" s="164">
        <v>2025</v>
      </c>
      <c r="M6800" s="164" t="s">
        <v>525</v>
      </c>
      <c r="N6800" s="164" t="s">
        <v>526</v>
      </c>
    </row>
    <row r="6801" spans="1:15" s="164" customFormat="1" ht="15" x14ac:dyDescent="0.15">
      <c r="A6801" s="164" t="s">
        <v>521</v>
      </c>
      <c r="B6801" s="164" t="s">
        <v>522</v>
      </c>
      <c r="C6801" s="164" t="s">
        <v>535</v>
      </c>
      <c r="D6801" s="164" t="s">
        <v>733</v>
      </c>
      <c r="E6801" s="164" t="s">
        <v>519</v>
      </c>
      <c r="F6801" s="193">
        <v>45810</v>
      </c>
      <c r="G6801" s="164" t="s">
        <v>18</v>
      </c>
      <c r="H6801" s="194">
        <v>128000</v>
      </c>
      <c r="I6801" s="164" t="s">
        <v>16</v>
      </c>
      <c r="J6801" s="164">
        <v>3200</v>
      </c>
      <c r="L6801" s="164">
        <v>2025</v>
      </c>
      <c r="M6801" s="164" t="s">
        <v>525</v>
      </c>
      <c r="N6801" s="164" t="s">
        <v>526</v>
      </c>
      <c r="O6801" s="164" t="s">
        <v>743</v>
      </c>
    </row>
    <row r="6802" spans="1:15" s="164" customFormat="1" ht="15" x14ac:dyDescent="0.15">
      <c r="A6802" s="164" t="s">
        <v>521</v>
      </c>
      <c r="B6802" s="164" t="s">
        <v>647</v>
      </c>
      <c r="C6802" s="164" t="s">
        <v>523</v>
      </c>
      <c r="D6802" s="164" t="s">
        <v>525</v>
      </c>
      <c r="E6802" s="164" t="s">
        <v>525</v>
      </c>
      <c r="F6802" s="193">
        <v>45810</v>
      </c>
      <c r="G6802" s="164" t="s">
        <v>650</v>
      </c>
      <c r="H6802" s="194">
        <v>2886668</v>
      </c>
      <c r="I6802" s="164" t="s">
        <v>16</v>
      </c>
      <c r="L6802" s="164">
        <v>2024</v>
      </c>
      <c r="M6802" s="164" t="s">
        <v>525</v>
      </c>
      <c r="N6802" s="164" t="s">
        <v>569</v>
      </c>
    </row>
    <row r="6803" spans="1:15" s="164" customFormat="1" ht="15" x14ac:dyDescent="0.15">
      <c r="A6803" s="164" t="s">
        <v>521</v>
      </c>
      <c r="B6803" s="164" t="s">
        <v>522</v>
      </c>
      <c r="C6803" s="164" t="s">
        <v>523</v>
      </c>
      <c r="D6803" s="164" t="s">
        <v>733</v>
      </c>
      <c r="E6803" s="164" t="s">
        <v>519</v>
      </c>
      <c r="F6803" s="193">
        <v>45810</v>
      </c>
      <c r="G6803" s="164" t="s">
        <v>18</v>
      </c>
      <c r="H6803" s="194">
        <v>24000</v>
      </c>
      <c r="I6803" s="164" t="s">
        <v>16</v>
      </c>
      <c r="J6803" s="164">
        <v>600</v>
      </c>
      <c r="L6803" s="164">
        <v>2025</v>
      </c>
      <c r="M6803" s="164" t="s">
        <v>525</v>
      </c>
      <c r="N6803" s="164" t="s">
        <v>526</v>
      </c>
      <c r="O6803" s="164" t="s">
        <v>744</v>
      </c>
    </row>
    <row r="6804" spans="1:15" s="164" customFormat="1" ht="15" x14ac:dyDescent="0.15">
      <c r="A6804" s="164" t="s">
        <v>521</v>
      </c>
      <c r="B6804" s="164" t="s">
        <v>687</v>
      </c>
      <c r="C6804" s="164" t="s">
        <v>523</v>
      </c>
      <c r="D6804" s="164" t="s">
        <v>530</v>
      </c>
      <c r="E6804" s="164" t="s">
        <v>517</v>
      </c>
      <c r="F6804" s="193">
        <v>45810</v>
      </c>
      <c r="G6804" s="164" t="s">
        <v>39</v>
      </c>
      <c r="H6804" s="194"/>
      <c r="I6804" s="164" t="s">
        <v>16</v>
      </c>
      <c r="J6804" s="164">
        <v>448</v>
      </c>
      <c r="L6804" s="164">
        <v>2025</v>
      </c>
      <c r="M6804" s="164" t="s">
        <v>525</v>
      </c>
      <c r="N6804" s="164" t="s">
        <v>526</v>
      </c>
    </row>
    <row r="6805" spans="1:15" s="164" customFormat="1" ht="15" x14ac:dyDescent="0.15">
      <c r="A6805" s="164" t="s">
        <v>521</v>
      </c>
      <c r="B6805" s="164" t="s">
        <v>647</v>
      </c>
      <c r="C6805" s="164" t="s">
        <v>535</v>
      </c>
      <c r="D6805" s="164" t="s">
        <v>525</v>
      </c>
      <c r="E6805" s="164" t="s">
        <v>519</v>
      </c>
      <c r="F6805" s="193">
        <v>45810</v>
      </c>
      <c r="G6805" s="164" t="s">
        <v>650</v>
      </c>
      <c r="H6805" s="194">
        <v>242147</v>
      </c>
      <c r="I6805" s="164" t="s">
        <v>16</v>
      </c>
      <c r="L6805" s="164">
        <v>2024</v>
      </c>
      <c r="M6805" s="164" t="s">
        <v>525</v>
      </c>
      <c r="N6805" s="164" t="s">
        <v>569</v>
      </c>
    </row>
    <row r="6806" spans="1:15" s="164" customFormat="1" ht="15" x14ac:dyDescent="0.15">
      <c r="A6806" s="164" t="s">
        <v>521</v>
      </c>
      <c r="B6806" s="164" t="s">
        <v>615</v>
      </c>
      <c r="C6806" s="164" t="s">
        <v>523</v>
      </c>
      <c r="D6806" s="164" t="s">
        <v>530</v>
      </c>
      <c r="E6806" s="164" t="s">
        <v>517</v>
      </c>
      <c r="F6806" s="193">
        <v>45810</v>
      </c>
      <c r="G6806" s="164" t="s">
        <v>26</v>
      </c>
      <c r="H6806" s="194">
        <v>358400</v>
      </c>
      <c r="I6806" s="164" t="s">
        <v>16</v>
      </c>
      <c r="J6806" s="164">
        <v>896</v>
      </c>
      <c r="L6806" s="164">
        <v>2025</v>
      </c>
      <c r="M6806" s="164" t="s">
        <v>525</v>
      </c>
      <c r="N6806" s="164" t="s">
        <v>526</v>
      </c>
    </row>
    <row r="6807" spans="1:15" s="164" customFormat="1" ht="15" x14ac:dyDescent="0.15">
      <c r="A6807" s="164" t="s">
        <v>521</v>
      </c>
      <c r="B6807" s="164" t="s">
        <v>647</v>
      </c>
      <c r="C6807" s="164" t="s">
        <v>523</v>
      </c>
      <c r="D6807" s="164" t="s">
        <v>525</v>
      </c>
      <c r="E6807" s="164" t="s">
        <v>519</v>
      </c>
      <c r="F6807" s="193">
        <v>45810</v>
      </c>
      <c r="G6807" s="164" t="s">
        <v>650</v>
      </c>
      <c r="H6807" s="194">
        <v>744330</v>
      </c>
      <c r="I6807" s="164" t="s">
        <v>16</v>
      </c>
      <c r="L6807" s="164">
        <v>2024</v>
      </c>
      <c r="M6807" s="164" t="s">
        <v>525</v>
      </c>
      <c r="N6807" s="164" t="s">
        <v>569</v>
      </c>
    </row>
    <row r="6808" spans="1:15" s="164" customFormat="1" ht="15" x14ac:dyDescent="0.15">
      <c r="A6808" s="164" t="s">
        <v>521</v>
      </c>
      <c r="B6808" s="164" t="s">
        <v>609</v>
      </c>
      <c r="C6808" s="164" t="s">
        <v>523</v>
      </c>
      <c r="D6808" s="164" t="s">
        <v>530</v>
      </c>
      <c r="E6808" s="164" t="s">
        <v>518</v>
      </c>
      <c r="F6808" s="193">
        <v>45810</v>
      </c>
      <c r="G6808" s="164" t="s">
        <v>25</v>
      </c>
      <c r="H6808" s="194">
        <v>649600</v>
      </c>
      <c r="I6808" s="164" t="s">
        <v>16</v>
      </c>
      <c r="J6808" s="164">
        <v>1624</v>
      </c>
      <c r="L6808" s="164">
        <v>2025</v>
      </c>
      <c r="M6808" s="164" t="s">
        <v>525</v>
      </c>
      <c r="N6808" s="164" t="s">
        <v>526</v>
      </c>
    </row>
    <row r="6809" spans="1:15" s="164" customFormat="1" ht="15" x14ac:dyDescent="0.15">
      <c r="A6809" s="164" t="s">
        <v>521</v>
      </c>
      <c r="B6809" s="164" t="s">
        <v>647</v>
      </c>
      <c r="C6809" s="164" t="s">
        <v>535</v>
      </c>
      <c r="D6809" s="164" t="s">
        <v>525</v>
      </c>
      <c r="E6809" s="164" t="s">
        <v>531</v>
      </c>
      <c r="F6809" s="193">
        <v>45810</v>
      </c>
      <c r="G6809" s="164" t="s">
        <v>650</v>
      </c>
      <c r="H6809" s="194">
        <v>421852</v>
      </c>
      <c r="I6809" s="164" t="s">
        <v>16</v>
      </c>
      <c r="L6809" s="164">
        <v>2024</v>
      </c>
      <c r="M6809" s="164" t="s">
        <v>525</v>
      </c>
      <c r="N6809" s="164" t="s">
        <v>569</v>
      </c>
    </row>
    <row r="6810" spans="1:15" s="164" customFormat="1" ht="15" x14ac:dyDescent="0.15">
      <c r="A6810" s="164" t="s">
        <v>521</v>
      </c>
      <c r="B6810" s="164" t="s">
        <v>609</v>
      </c>
      <c r="C6810" s="164" t="s">
        <v>523</v>
      </c>
      <c r="D6810" s="164" t="s">
        <v>524</v>
      </c>
      <c r="E6810" s="164" t="s">
        <v>519</v>
      </c>
      <c r="F6810" s="193">
        <v>45810</v>
      </c>
      <c r="G6810" s="164" t="s">
        <v>25</v>
      </c>
      <c r="H6810" s="194">
        <v>43350</v>
      </c>
      <c r="I6810" s="164" t="s">
        <v>16</v>
      </c>
      <c r="J6810" s="164">
        <v>510</v>
      </c>
      <c r="L6810" s="164">
        <v>2025</v>
      </c>
      <c r="M6810" s="164" t="s">
        <v>525</v>
      </c>
      <c r="N6810" s="164" t="s">
        <v>526</v>
      </c>
    </row>
    <row r="6811" spans="1:15" s="164" customFormat="1" ht="15" x14ac:dyDescent="0.15">
      <c r="A6811" s="164" t="s">
        <v>521</v>
      </c>
      <c r="B6811" s="164" t="s">
        <v>647</v>
      </c>
      <c r="C6811" s="164" t="s">
        <v>523</v>
      </c>
      <c r="D6811" s="164" t="s">
        <v>525</v>
      </c>
      <c r="E6811" s="164" t="s">
        <v>531</v>
      </c>
      <c r="F6811" s="193">
        <v>45810</v>
      </c>
      <c r="G6811" s="164" t="s">
        <v>650</v>
      </c>
      <c r="H6811" s="194">
        <v>7404300</v>
      </c>
      <c r="I6811" s="164" t="s">
        <v>16</v>
      </c>
      <c r="L6811" s="164">
        <v>2024</v>
      </c>
      <c r="M6811" s="164" t="s">
        <v>525</v>
      </c>
      <c r="N6811" s="164" t="s">
        <v>569</v>
      </c>
    </row>
    <row r="6812" spans="1:15" s="164" customFormat="1" ht="15" x14ac:dyDescent="0.15">
      <c r="A6812" s="164" t="s">
        <v>521</v>
      </c>
      <c r="B6812" s="164" t="s">
        <v>609</v>
      </c>
      <c r="C6812" s="164" t="s">
        <v>523</v>
      </c>
      <c r="D6812" s="164" t="s">
        <v>530</v>
      </c>
      <c r="E6812" s="164" t="s">
        <v>517</v>
      </c>
      <c r="F6812" s="193">
        <v>45810</v>
      </c>
      <c r="G6812" s="164" t="s">
        <v>25</v>
      </c>
      <c r="H6812" s="194">
        <v>7705600</v>
      </c>
      <c r="I6812" s="164" t="s">
        <v>16</v>
      </c>
      <c r="J6812" s="164">
        <v>19264</v>
      </c>
      <c r="L6812" s="164">
        <v>2025</v>
      </c>
      <c r="M6812" s="164" t="s">
        <v>525</v>
      </c>
      <c r="N6812" s="164" t="s">
        <v>526</v>
      </c>
    </row>
    <row r="6813" spans="1:15" s="164" customFormat="1" ht="15" x14ac:dyDescent="0.15">
      <c r="A6813" s="164" t="s">
        <v>521</v>
      </c>
      <c r="B6813" s="164" t="s">
        <v>647</v>
      </c>
      <c r="C6813" s="164" t="s">
        <v>523</v>
      </c>
      <c r="D6813" s="164" t="s">
        <v>525</v>
      </c>
      <c r="E6813" s="164" t="s">
        <v>525</v>
      </c>
      <c r="F6813" s="193">
        <v>45810</v>
      </c>
      <c r="G6813" s="164" t="s">
        <v>648</v>
      </c>
      <c r="H6813" s="194">
        <v>70589</v>
      </c>
      <c r="I6813" s="164" t="s">
        <v>16</v>
      </c>
      <c r="L6813" s="164">
        <v>2024</v>
      </c>
      <c r="M6813" s="164" t="s">
        <v>525</v>
      </c>
      <c r="N6813" s="164" t="s">
        <v>569</v>
      </c>
    </row>
    <row r="6814" spans="1:15" s="164" customFormat="1" ht="15" x14ac:dyDescent="0.15">
      <c r="A6814" s="164" t="s">
        <v>521</v>
      </c>
      <c r="B6814" s="164" t="s">
        <v>647</v>
      </c>
      <c r="C6814" s="164" t="s">
        <v>523</v>
      </c>
      <c r="D6814" s="164" t="s">
        <v>525</v>
      </c>
      <c r="E6814" s="164" t="s">
        <v>531</v>
      </c>
      <c r="F6814" s="193">
        <v>45810</v>
      </c>
      <c r="G6814" s="164" t="s">
        <v>648</v>
      </c>
      <c r="H6814" s="194">
        <v>404413</v>
      </c>
      <c r="I6814" s="164" t="s">
        <v>16</v>
      </c>
      <c r="L6814" s="164">
        <v>2024</v>
      </c>
      <c r="M6814" s="164" t="s">
        <v>525</v>
      </c>
      <c r="N6814" s="164" t="s">
        <v>569</v>
      </c>
    </row>
    <row r="6815" spans="1:15" s="164" customFormat="1" ht="15" x14ac:dyDescent="0.15">
      <c r="A6815" s="164" t="s">
        <v>521</v>
      </c>
      <c r="B6815" s="164" t="s">
        <v>647</v>
      </c>
      <c r="C6815" s="164" t="s">
        <v>523</v>
      </c>
      <c r="D6815" s="164" t="s">
        <v>525</v>
      </c>
      <c r="E6815" s="164" t="s">
        <v>525</v>
      </c>
      <c r="F6815" s="193">
        <v>45810</v>
      </c>
      <c r="G6815" s="164" t="s">
        <v>660</v>
      </c>
      <c r="H6815" s="194">
        <v>31350</v>
      </c>
      <c r="I6815" s="164" t="s">
        <v>16</v>
      </c>
      <c r="L6815" s="164">
        <v>2024</v>
      </c>
      <c r="M6815" s="164" t="s">
        <v>525</v>
      </c>
      <c r="N6815" s="164" t="s">
        <v>569</v>
      </c>
    </row>
    <row r="6816" spans="1:15" s="164" customFormat="1" ht="15" x14ac:dyDescent="0.15">
      <c r="A6816" s="164" t="s">
        <v>521</v>
      </c>
      <c r="B6816" s="164" t="s">
        <v>647</v>
      </c>
      <c r="C6816" s="164" t="s">
        <v>523</v>
      </c>
      <c r="D6816" s="164" t="s">
        <v>525</v>
      </c>
      <c r="E6816" s="164" t="s">
        <v>519</v>
      </c>
      <c r="F6816" s="193">
        <v>45810</v>
      </c>
      <c r="G6816" s="164" t="s">
        <v>660</v>
      </c>
      <c r="H6816" s="194">
        <v>376530</v>
      </c>
      <c r="I6816" s="164" t="s">
        <v>16</v>
      </c>
      <c r="L6816" s="164">
        <v>2024</v>
      </c>
      <c r="M6816" s="164" t="s">
        <v>525</v>
      </c>
      <c r="N6816" s="164" t="s">
        <v>569</v>
      </c>
    </row>
    <row r="6817" spans="1:15" s="164" customFormat="1" ht="15" x14ac:dyDescent="0.15">
      <c r="A6817" s="164" t="s">
        <v>521</v>
      </c>
      <c r="B6817" s="164" t="s">
        <v>647</v>
      </c>
      <c r="C6817" s="164" t="s">
        <v>523</v>
      </c>
      <c r="D6817" s="164" t="s">
        <v>525</v>
      </c>
      <c r="E6817" s="164" t="s">
        <v>525</v>
      </c>
      <c r="F6817" s="193">
        <v>45810</v>
      </c>
      <c r="G6817" s="164" t="s">
        <v>659</v>
      </c>
      <c r="H6817" s="194">
        <v>429671</v>
      </c>
      <c r="I6817" s="164" t="s">
        <v>16</v>
      </c>
      <c r="L6817" s="164">
        <v>2024</v>
      </c>
      <c r="M6817" s="164" t="s">
        <v>525</v>
      </c>
      <c r="N6817" s="164" t="s">
        <v>569</v>
      </c>
    </row>
    <row r="6818" spans="1:15" s="164" customFormat="1" ht="15" x14ac:dyDescent="0.15">
      <c r="A6818" s="164" t="s">
        <v>521</v>
      </c>
      <c r="B6818" s="164" t="s">
        <v>647</v>
      </c>
      <c r="C6818" s="164" t="s">
        <v>523</v>
      </c>
      <c r="D6818" s="164" t="s">
        <v>525</v>
      </c>
      <c r="E6818" s="164" t="s">
        <v>519</v>
      </c>
      <c r="F6818" s="193">
        <v>45810</v>
      </c>
      <c r="G6818" s="164" t="s">
        <v>659</v>
      </c>
      <c r="H6818" s="194">
        <v>165873</v>
      </c>
      <c r="I6818" s="164" t="s">
        <v>16</v>
      </c>
      <c r="L6818" s="164">
        <v>2024</v>
      </c>
      <c r="M6818" s="164" t="s">
        <v>525</v>
      </c>
      <c r="N6818" s="164" t="s">
        <v>569</v>
      </c>
    </row>
    <row r="6819" spans="1:15" s="164" customFormat="1" ht="15" x14ac:dyDescent="0.15">
      <c r="A6819" s="164" t="s">
        <v>521</v>
      </c>
      <c r="B6819" s="164" t="s">
        <v>647</v>
      </c>
      <c r="C6819" s="164" t="s">
        <v>523</v>
      </c>
      <c r="D6819" s="164" t="s">
        <v>525</v>
      </c>
      <c r="E6819" s="164" t="s">
        <v>531</v>
      </c>
      <c r="F6819" s="193">
        <v>45810</v>
      </c>
      <c r="G6819" s="164" t="s">
        <v>659</v>
      </c>
      <c r="H6819" s="194">
        <v>669900</v>
      </c>
      <c r="I6819" s="164" t="s">
        <v>16</v>
      </c>
      <c r="L6819" s="164">
        <v>2024</v>
      </c>
      <c r="M6819" s="164" t="s">
        <v>525</v>
      </c>
      <c r="N6819" s="164" t="s">
        <v>569</v>
      </c>
    </row>
    <row r="6820" spans="1:15" s="164" customFormat="1" ht="15" x14ac:dyDescent="0.15">
      <c r="A6820" s="164" t="s">
        <v>521</v>
      </c>
      <c r="B6820" s="164" t="s">
        <v>647</v>
      </c>
      <c r="C6820" s="164" t="s">
        <v>523</v>
      </c>
      <c r="D6820" s="164" t="s">
        <v>525</v>
      </c>
      <c r="E6820" s="164" t="s">
        <v>525</v>
      </c>
      <c r="F6820" s="193">
        <v>45810</v>
      </c>
      <c r="G6820" s="164" t="s">
        <v>651</v>
      </c>
      <c r="H6820" s="194">
        <v>46948</v>
      </c>
      <c r="I6820" s="164" t="s">
        <v>16</v>
      </c>
      <c r="L6820" s="164">
        <v>2024</v>
      </c>
      <c r="M6820" s="164" t="s">
        <v>525</v>
      </c>
      <c r="N6820" s="164" t="s">
        <v>569</v>
      </c>
    </row>
    <row r="6821" spans="1:15" s="164" customFormat="1" ht="15" x14ac:dyDescent="0.15">
      <c r="A6821" s="164" t="s">
        <v>521</v>
      </c>
      <c r="B6821" s="164" t="s">
        <v>647</v>
      </c>
      <c r="C6821" s="164" t="s">
        <v>523</v>
      </c>
      <c r="D6821" s="164" t="s">
        <v>525</v>
      </c>
      <c r="E6821" s="164" t="s">
        <v>531</v>
      </c>
      <c r="F6821" s="193">
        <v>45810</v>
      </c>
      <c r="G6821" s="164" t="s">
        <v>651</v>
      </c>
      <c r="H6821" s="194">
        <v>491040</v>
      </c>
      <c r="I6821" s="164" t="s">
        <v>16</v>
      </c>
      <c r="L6821" s="164">
        <v>2024</v>
      </c>
      <c r="M6821" s="164" t="s">
        <v>525</v>
      </c>
      <c r="N6821" s="164" t="s">
        <v>569</v>
      </c>
    </row>
    <row r="6822" spans="1:15" s="164" customFormat="1" ht="15" x14ac:dyDescent="0.15">
      <c r="A6822" s="164" t="s">
        <v>521</v>
      </c>
      <c r="B6822" s="164" t="s">
        <v>647</v>
      </c>
      <c r="C6822" s="164" t="s">
        <v>523</v>
      </c>
      <c r="D6822" s="164" t="s">
        <v>525</v>
      </c>
      <c r="E6822" s="164" t="s">
        <v>525</v>
      </c>
      <c r="F6822" s="193">
        <v>45810</v>
      </c>
      <c r="G6822" s="164" t="s">
        <v>649</v>
      </c>
      <c r="H6822" s="194">
        <v>225181</v>
      </c>
      <c r="I6822" s="164" t="s">
        <v>16</v>
      </c>
      <c r="L6822" s="164">
        <v>2024</v>
      </c>
      <c r="M6822" s="164" t="s">
        <v>525</v>
      </c>
      <c r="N6822" s="164" t="s">
        <v>569</v>
      </c>
    </row>
    <row r="6823" spans="1:15" s="164" customFormat="1" ht="15" x14ac:dyDescent="0.15">
      <c r="A6823" s="164" t="s">
        <v>521</v>
      </c>
      <c r="B6823" s="164" t="s">
        <v>647</v>
      </c>
      <c r="C6823" s="164" t="s">
        <v>523</v>
      </c>
      <c r="D6823" s="164" t="s">
        <v>525</v>
      </c>
      <c r="E6823" s="164" t="s">
        <v>531</v>
      </c>
      <c r="F6823" s="193">
        <v>45810</v>
      </c>
      <c r="G6823" s="164" t="s">
        <v>649</v>
      </c>
      <c r="H6823" s="194">
        <v>316800</v>
      </c>
      <c r="I6823" s="164" t="s">
        <v>16</v>
      </c>
      <c r="L6823" s="164">
        <v>2024</v>
      </c>
      <c r="M6823" s="164" t="s">
        <v>525</v>
      </c>
      <c r="N6823" s="164" t="s">
        <v>569</v>
      </c>
    </row>
    <row r="6824" spans="1:15" s="164" customFormat="1" ht="15" x14ac:dyDescent="0.15">
      <c r="A6824" s="164" t="s">
        <v>521</v>
      </c>
      <c r="B6824" s="164" t="s">
        <v>615</v>
      </c>
      <c r="C6824" s="164" t="s">
        <v>523</v>
      </c>
      <c r="D6824" s="164" t="s">
        <v>530</v>
      </c>
      <c r="E6824" s="164" t="s">
        <v>517</v>
      </c>
      <c r="F6824" s="193">
        <v>45809</v>
      </c>
      <c r="G6824" s="164" t="s">
        <v>26</v>
      </c>
      <c r="H6824" s="194">
        <v>224000</v>
      </c>
      <c r="I6824" s="164" t="s">
        <v>16</v>
      </c>
      <c r="J6824" s="164">
        <v>560</v>
      </c>
      <c r="L6824" s="164">
        <v>2025</v>
      </c>
      <c r="M6824" s="164" t="s">
        <v>525</v>
      </c>
      <c r="N6824" s="164" t="s">
        <v>526</v>
      </c>
      <c r="O6824" s="164" t="s">
        <v>728</v>
      </c>
    </row>
    <row r="6825" spans="1:15" s="164" customFormat="1" ht="15" x14ac:dyDescent="0.15">
      <c r="A6825" s="164" t="s">
        <v>521</v>
      </c>
      <c r="B6825" s="164" t="s">
        <v>688</v>
      </c>
      <c r="C6825" s="164" t="s">
        <v>523</v>
      </c>
      <c r="D6825" s="164" t="s">
        <v>530</v>
      </c>
      <c r="E6825" s="164" t="s">
        <v>518</v>
      </c>
      <c r="F6825" s="193">
        <v>45809</v>
      </c>
      <c r="G6825" s="164" t="s">
        <v>689</v>
      </c>
      <c r="H6825" s="194">
        <v>320000</v>
      </c>
      <c r="I6825" s="164" t="s">
        <v>16</v>
      </c>
      <c r="L6825" s="164">
        <v>2025</v>
      </c>
      <c r="M6825" s="164" t="s">
        <v>525</v>
      </c>
      <c r="N6825" s="164" t="s">
        <v>526</v>
      </c>
    </row>
    <row r="6826" spans="1:15" s="164" customFormat="1" ht="15" x14ac:dyDescent="0.15">
      <c r="A6826" s="164" t="s">
        <v>521</v>
      </c>
      <c r="B6826" s="164" t="s">
        <v>609</v>
      </c>
      <c r="C6826" s="164" t="s">
        <v>523</v>
      </c>
      <c r="D6826" s="164" t="s">
        <v>530</v>
      </c>
      <c r="E6826" s="164" t="s">
        <v>517</v>
      </c>
      <c r="F6826" s="193">
        <v>45809</v>
      </c>
      <c r="G6826" s="164" t="s">
        <v>25</v>
      </c>
      <c r="H6826" s="194">
        <v>89600</v>
      </c>
      <c r="I6826" s="164" t="s">
        <v>16</v>
      </c>
      <c r="J6826" s="164">
        <v>224</v>
      </c>
      <c r="L6826" s="164">
        <v>2025</v>
      </c>
      <c r="M6826" s="164" t="s">
        <v>525</v>
      </c>
      <c r="N6826" s="164" t="s">
        <v>526</v>
      </c>
      <c r="O6826" s="164" t="s">
        <v>728</v>
      </c>
    </row>
    <row r="6827" spans="1:15" s="164" customFormat="1" ht="15" x14ac:dyDescent="0.15">
      <c r="A6827" s="164" t="s">
        <v>521</v>
      </c>
      <c r="B6827" s="164" t="s">
        <v>688</v>
      </c>
      <c r="C6827" s="164" t="s">
        <v>523</v>
      </c>
      <c r="D6827" s="164" t="s">
        <v>530</v>
      </c>
      <c r="E6827" s="164" t="s">
        <v>517</v>
      </c>
      <c r="F6827" s="193">
        <v>45809</v>
      </c>
      <c r="G6827" s="164" t="s">
        <v>689</v>
      </c>
      <c r="H6827" s="194">
        <v>2840000</v>
      </c>
      <c r="I6827" s="164" t="s">
        <v>16</v>
      </c>
      <c r="L6827" s="164">
        <v>2025</v>
      </c>
      <c r="M6827" s="164" t="s">
        <v>525</v>
      </c>
      <c r="N6827" s="164" t="s">
        <v>526</v>
      </c>
    </row>
    <row r="6828" spans="1:15" s="164" customFormat="1" ht="15" x14ac:dyDescent="0.15">
      <c r="A6828" s="164" t="s">
        <v>521</v>
      </c>
      <c r="B6828" s="164" t="s">
        <v>687</v>
      </c>
      <c r="C6828" s="164" t="s">
        <v>523</v>
      </c>
      <c r="D6828" s="164" t="s">
        <v>530</v>
      </c>
      <c r="E6828" s="164" t="s">
        <v>517</v>
      </c>
      <c r="F6828" s="193">
        <v>45809</v>
      </c>
      <c r="G6828" s="164" t="s">
        <v>39</v>
      </c>
      <c r="H6828" s="194"/>
      <c r="I6828" s="164" t="s">
        <v>16</v>
      </c>
      <c r="J6828" s="164">
        <v>585</v>
      </c>
      <c r="L6828" s="164">
        <v>2025</v>
      </c>
      <c r="M6828" s="164" t="s">
        <v>525</v>
      </c>
      <c r="N6828" s="164" t="s">
        <v>526</v>
      </c>
    </row>
    <row r="6829" spans="1:15" s="164" customFormat="1" ht="15" x14ac:dyDescent="0.15">
      <c r="A6829" s="164" t="s">
        <v>521</v>
      </c>
      <c r="B6829" s="164" t="s">
        <v>522</v>
      </c>
      <c r="C6829" s="164" t="s">
        <v>523</v>
      </c>
      <c r="D6829" s="164" t="s">
        <v>530</v>
      </c>
      <c r="E6829" s="164" t="s">
        <v>517</v>
      </c>
      <c r="F6829" s="193">
        <v>45808</v>
      </c>
      <c r="G6829" s="164" t="s">
        <v>18</v>
      </c>
      <c r="H6829" s="194">
        <v>307200</v>
      </c>
      <c r="I6829" s="164" t="s">
        <v>16</v>
      </c>
      <c r="J6829" s="164">
        <v>768</v>
      </c>
      <c r="L6829" s="164">
        <v>2025</v>
      </c>
      <c r="M6829" s="164" t="s">
        <v>525</v>
      </c>
      <c r="N6829" s="164" t="s">
        <v>526</v>
      </c>
      <c r="O6829" s="164" t="s">
        <v>745</v>
      </c>
    </row>
    <row r="6830" spans="1:15" s="164" customFormat="1" ht="15" x14ac:dyDescent="0.15">
      <c r="A6830" s="164" t="s">
        <v>521</v>
      </c>
      <c r="B6830" s="164" t="s">
        <v>609</v>
      </c>
      <c r="C6830" s="164" t="s">
        <v>523</v>
      </c>
      <c r="D6830" s="164" t="s">
        <v>530</v>
      </c>
      <c r="E6830" s="164" t="s">
        <v>517</v>
      </c>
      <c r="F6830" s="193">
        <v>45808</v>
      </c>
      <c r="G6830" s="164" t="s">
        <v>25</v>
      </c>
      <c r="H6830" s="194">
        <v>112000</v>
      </c>
      <c r="I6830" s="164" t="s">
        <v>16</v>
      </c>
      <c r="J6830" s="164">
        <v>280</v>
      </c>
      <c r="L6830" s="164">
        <v>2025</v>
      </c>
      <c r="M6830" s="164" t="s">
        <v>525</v>
      </c>
      <c r="N6830" s="164" t="s">
        <v>526</v>
      </c>
      <c r="O6830" s="164" t="s">
        <v>729</v>
      </c>
    </row>
    <row r="6831" spans="1:15" s="164" customFormat="1" ht="15" x14ac:dyDescent="0.15">
      <c r="A6831" s="164" t="s">
        <v>521</v>
      </c>
      <c r="B6831" s="164" t="s">
        <v>522</v>
      </c>
      <c r="C6831" s="164" t="s">
        <v>523</v>
      </c>
      <c r="D6831" s="164" t="s">
        <v>524</v>
      </c>
      <c r="E6831" s="164" t="s">
        <v>517</v>
      </c>
      <c r="F6831" s="193">
        <v>45808</v>
      </c>
      <c r="G6831" s="164" t="s">
        <v>18</v>
      </c>
      <c r="H6831" s="194">
        <v>4080</v>
      </c>
      <c r="I6831" s="164" t="s">
        <v>16</v>
      </c>
      <c r="J6831" s="164">
        <v>48</v>
      </c>
      <c r="L6831" s="164">
        <v>2025</v>
      </c>
      <c r="M6831" s="164" t="s">
        <v>525</v>
      </c>
      <c r="N6831" s="164" t="s">
        <v>526</v>
      </c>
      <c r="O6831" s="164" t="s">
        <v>745</v>
      </c>
    </row>
    <row r="6832" spans="1:15" s="164" customFormat="1" ht="15" x14ac:dyDescent="0.15">
      <c r="A6832" s="164" t="s">
        <v>521</v>
      </c>
      <c r="B6832" s="164" t="s">
        <v>687</v>
      </c>
      <c r="C6832" s="164" t="s">
        <v>523</v>
      </c>
      <c r="D6832" s="164" t="s">
        <v>530</v>
      </c>
      <c r="E6832" s="164" t="s">
        <v>517</v>
      </c>
      <c r="F6832" s="193">
        <v>45808</v>
      </c>
      <c r="G6832" s="164" t="s">
        <v>39</v>
      </c>
      <c r="H6832" s="194">
        <v>234000</v>
      </c>
      <c r="I6832" s="164" t="s">
        <v>16</v>
      </c>
      <c r="J6832" s="164">
        <v>585</v>
      </c>
      <c r="L6832" s="164">
        <v>2025</v>
      </c>
      <c r="M6832" s="164" t="s">
        <v>525</v>
      </c>
      <c r="N6832" s="164" t="s">
        <v>526</v>
      </c>
    </row>
    <row r="6833" spans="1:15" s="164" customFormat="1" ht="15" x14ac:dyDescent="0.15">
      <c r="A6833" s="164" t="s">
        <v>521</v>
      </c>
      <c r="B6833" s="164" t="s">
        <v>522</v>
      </c>
      <c r="C6833" s="164" t="s">
        <v>535</v>
      </c>
      <c r="D6833" s="164" t="s">
        <v>733</v>
      </c>
      <c r="E6833" s="164" t="s">
        <v>519</v>
      </c>
      <c r="F6833" s="193">
        <v>45808</v>
      </c>
      <c r="G6833" s="164" t="s">
        <v>18</v>
      </c>
      <c r="H6833" s="194">
        <v>130000</v>
      </c>
      <c r="I6833" s="164" t="s">
        <v>16</v>
      </c>
      <c r="J6833" s="164">
        <v>3250</v>
      </c>
      <c r="L6833" s="164">
        <v>2025</v>
      </c>
      <c r="M6833" s="164" t="s">
        <v>525</v>
      </c>
      <c r="N6833" s="164" t="s">
        <v>526</v>
      </c>
      <c r="O6833" s="164" t="s">
        <v>745</v>
      </c>
    </row>
    <row r="6834" spans="1:15" s="164" customFormat="1" ht="15" x14ac:dyDescent="0.15">
      <c r="A6834" s="164" t="s">
        <v>521</v>
      </c>
      <c r="B6834" s="164" t="s">
        <v>688</v>
      </c>
      <c r="C6834" s="164" t="s">
        <v>523</v>
      </c>
      <c r="D6834" s="164" t="s">
        <v>530</v>
      </c>
      <c r="E6834" s="164" t="s">
        <v>518</v>
      </c>
      <c r="F6834" s="193">
        <v>45808</v>
      </c>
      <c r="G6834" s="164" t="s">
        <v>689</v>
      </c>
      <c r="H6834" s="194">
        <v>280000</v>
      </c>
      <c r="I6834" s="164" t="s">
        <v>16</v>
      </c>
      <c r="L6834" s="164">
        <v>2025</v>
      </c>
      <c r="M6834" s="164" t="s">
        <v>525</v>
      </c>
      <c r="N6834" s="164" t="s">
        <v>526</v>
      </c>
    </row>
    <row r="6835" spans="1:15" s="164" customFormat="1" ht="15" x14ac:dyDescent="0.15">
      <c r="A6835" s="164" t="s">
        <v>521</v>
      </c>
      <c r="B6835" s="164" t="s">
        <v>522</v>
      </c>
      <c r="C6835" s="164" t="s">
        <v>523</v>
      </c>
      <c r="D6835" s="164" t="s">
        <v>733</v>
      </c>
      <c r="E6835" s="164" t="s">
        <v>519</v>
      </c>
      <c r="F6835" s="193">
        <v>45808</v>
      </c>
      <c r="G6835" s="164" t="s">
        <v>18</v>
      </c>
      <c r="H6835" s="194">
        <v>192120</v>
      </c>
      <c r="I6835" s="164" t="s">
        <v>16</v>
      </c>
      <c r="J6835" s="164">
        <v>4803</v>
      </c>
      <c r="L6835" s="164">
        <v>2025</v>
      </c>
      <c r="M6835" s="164" t="s">
        <v>525</v>
      </c>
      <c r="N6835" s="164" t="s">
        <v>526</v>
      </c>
      <c r="O6835" s="164" t="s">
        <v>745</v>
      </c>
    </row>
    <row r="6836" spans="1:15" s="164" customFormat="1" ht="15" x14ac:dyDescent="0.15">
      <c r="A6836" s="164" t="s">
        <v>521</v>
      </c>
      <c r="B6836" s="164" t="s">
        <v>688</v>
      </c>
      <c r="C6836" s="164" t="s">
        <v>523</v>
      </c>
      <c r="D6836" s="164" t="s">
        <v>530</v>
      </c>
      <c r="E6836" s="164" t="s">
        <v>517</v>
      </c>
      <c r="F6836" s="193">
        <v>45808</v>
      </c>
      <c r="G6836" s="164" t="s">
        <v>689</v>
      </c>
      <c r="H6836" s="194">
        <v>3640000</v>
      </c>
      <c r="I6836" s="164" t="s">
        <v>16</v>
      </c>
      <c r="L6836" s="164">
        <v>2025</v>
      </c>
      <c r="M6836" s="164" t="s">
        <v>525</v>
      </c>
      <c r="N6836" s="164" t="s">
        <v>526</v>
      </c>
    </row>
    <row r="6837" spans="1:15" s="164" customFormat="1" ht="15" x14ac:dyDescent="0.15">
      <c r="A6837" s="164" t="s">
        <v>521</v>
      </c>
      <c r="B6837" s="164" t="s">
        <v>522</v>
      </c>
      <c r="C6837" s="164" t="s">
        <v>523</v>
      </c>
      <c r="D6837" s="164" t="s">
        <v>530</v>
      </c>
      <c r="E6837" s="164" t="s">
        <v>517</v>
      </c>
      <c r="F6837" s="193">
        <v>45807</v>
      </c>
      <c r="G6837" s="164" t="s">
        <v>18</v>
      </c>
      <c r="H6837" s="194">
        <v>364400</v>
      </c>
      <c r="I6837" s="164" t="s">
        <v>16</v>
      </c>
      <c r="J6837" s="164">
        <v>911</v>
      </c>
      <c r="L6837" s="164">
        <v>2025</v>
      </c>
      <c r="M6837" s="164" t="s">
        <v>525</v>
      </c>
      <c r="N6837" s="164" t="s">
        <v>526</v>
      </c>
      <c r="O6837" s="164" t="s">
        <v>746</v>
      </c>
    </row>
    <row r="6838" spans="1:15" s="164" customFormat="1" ht="15" x14ac:dyDescent="0.15">
      <c r="A6838" s="164" t="s">
        <v>521</v>
      </c>
      <c r="B6838" s="164" t="s">
        <v>609</v>
      </c>
      <c r="C6838" s="164" t="s">
        <v>523</v>
      </c>
      <c r="D6838" s="164" t="s">
        <v>530</v>
      </c>
      <c r="E6838" s="164" t="s">
        <v>517</v>
      </c>
      <c r="F6838" s="193">
        <v>45807</v>
      </c>
      <c r="G6838" s="164" t="s">
        <v>25</v>
      </c>
      <c r="H6838" s="194">
        <v>224000</v>
      </c>
      <c r="I6838" s="164" t="s">
        <v>16</v>
      </c>
      <c r="J6838" s="164">
        <v>560</v>
      </c>
      <c r="L6838" s="164">
        <v>2025</v>
      </c>
      <c r="M6838" s="164" t="s">
        <v>525</v>
      </c>
      <c r="N6838" s="164" t="s">
        <v>526</v>
      </c>
      <c r="O6838" s="164" t="s">
        <v>730</v>
      </c>
    </row>
    <row r="6839" spans="1:15" s="164" customFormat="1" ht="15" x14ac:dyDescent="0.15">
      <c r="A6839" s="164" t="s">
        <v>521</v>
      </c>
      <c r="B6839" s="164" t="s">
        <v>522</v>
      </c>
      <c r="C6839" s="164" t="s">
        <v>535</v>
      </c>
      <c r="D6839" s="164" t="s">
        <v>524</v>
      </c>
      <c r="E6839" s="164" t="s">
        <v>517</v>
      </c>
      <c r="F6839" s="193">
        <v>45807</v>
      </c>
      <c r="G6839" s="164" t="s">
        <v>18</v>
      </c>
      <c r="H6839" s="194">
        <v>140250</v>
      </c>
      <c r="I6839" s="164" t="s">
        <v>16</v>
      </c>
      <c r="J6839" s="164">
        <v>1650</v>
      </c>
      <c r="L6839" s="164">
        <v>2025</v>
      </c>
      <c r="M6839" s="164" t="s">
        <v>525</v>
      </c>
      <c r="N6839" s="164" t="s">
        <v>526</v>
      </c>
      <c r="O6839" s="164" t="s">
        <v>746</v>
      </c>
    </row>
    <row r="6840" spans="1:15" s="164" customFormat="1" ht="15" x14ac:dyDescent="0.15">
      <c r="A6840" s="164" t="s">
        <v>521</v>
      </c>
      <c r="B6840" s="164" t="s">
        <v>609</v>
      </c>
      <c r="C6840" s="164" t="s">
        <v>523</v>
      </c>
      <c r="D6840" s="164" t="s">
        <v>530</v>
      </c>
      <c r="E6840" s="164" t="s">
        <v>518</v>
      </c>
      <c r="F6840" s="193">
        <v>45807</v>
      </c>
      <c r="G6840" s="164" t="s">
        <v>25</v>
      </c>
      <c r="H6840" s="194">
        <v>2466400</v>
      </c>
      <c r="I6840" s="164" t="s">
        <v>16</v>
      </c>
      <c r="J6840" s="164">
        <v>6166</v>
      </c>
      <c r="L6840" s="164">
        <v>2025</v>
      </c>
      <c r="M6840" s="164" t="s">
        <v>525</v>
      </c>
      <c r="N6840" s="164" t="s">
        <v>526</v>
      </c>
    </row>
    <row r="6841" spans="1:15" s="164" customFormat="1" ht="15" x14ac:dyDescent="0.15">
      <c r="A6841" s="164" t="s">
        <v>521</v>
      </c>
      <c r="B6841" s="164" t="s">
        <v>522</v>
      </c>
      <c r="C6841" s="164" t="s">
        <v>523</v>
      </c>
      <c r="D6841" s="164" t="s">
        <v>524</v>
      </c>
      <c r="E6841" s="164" t="s">
        <v>517</v>
      </c>
      <c r="F6841" s="193">
        <v>45807</v>
      </c>
      <c r="G6841" s="164" t="s">
        <v>18</v>
      </c>
      <c r="H6841" s="194">
        <v>243525</v>
      </c>
      <c r="I6841" s="164" t="s">
        <v>16</v>
      </c>
      <c r="J6841" s="164">
        <v>2865</v>
      </c>
      <c r="L6841" s="164">
        <v>2025</v>
      </c>
      <c r="M6841" s="164" t="s">
        <v>525</v>
      </c>
      <c r="N6841" s="164" t="s">
        <v>526</v>
      </c>
      <c r="O6841" s="164" t="s">
        <v>746</v>
      </c>
    </row>
    <row r="6842" spans="1:15" s="164" customFormat="1" ht="15" x14ac:dyDescent="0.15">
      <c r="A6842" s="164" t="s">
        <v>521</v>
      </c>
      <c r="B6842" s="164" t="s">
        <v>688</v>
      </c>
      <c r="C6842" s="164" t="s">
        <v>523</v>
      </c>
      <c r="D6842" s="164" t="s">
        <v>530</v>
      </c>
      <c r="E6842" s="164" t="s">
        <v>518</v>
      </c>
      <c r="F6842" s="193">
        <v>45807</v>
      </c>
      <c r="G6842" s="164" t="s">
        <v>689</v>
      </c>
      <c r="H6842" s="194">
        <v>320000</v>
      </c>
      <c r="I6842" s="164" t="s">
        <v>16</v>
      </c>
      <c r="L6842" s="164">
        <v>2025</v>
      </c>
      <c r="M6842" s="164" t="s">
        <v>525</v>
      </c>
      <c r="N6842" s="164" t="s">
        <v>526</v>
      </c>
    </row>
    <row r="6843" spans="1:15" s="164" customFormat="1" ht="15" x14ac:dyDescent="0.15">
      <c r="A6843" s="164" t="s">
        <v>521</v>
      </c>
      <c r="B6843" s="164" t="s">
        <v>647</v>
      </c>
      <c r="C6843" s="164" t="s">
        <v>523</v>
      </c>
      <c r="D6843" s="164" t="s">
        <v>525</v>
      </c>
      <c r="E6843" s="164" t="s">
        <v>525</v>
      </c>
      <c r="F6843" s="193">
        <v>45807</v>
      </c>
      <c r="G6843" s="164" t="s">
        <v>650</v>
      </c>
      <c r="H6843" s="194">
        <v>2374211</v>
      </c>
      <c r="I6843" s="164" t="s">
        <v>16</v>
      </c>
      <c r="L6843" s="164">
        <v>2024</v>
      </c>
      <c r="M6843" s="164" t="s">
        <v>525</v>
      </c>
      <c r="N6843" s="164" t="s">
        <v>569</v>
      </c>
    </row>
    <row r="6844" spans="1:15" s="164" customFormat="1" ht="15" x14ac:dyDescent="0.15">
      <c r="A6844" s="164" t="s">
        <v>521</v>
      </c>
      <c r="B6844" s="164" t="s">
        <v>688</v>
      </c>
      <c r="C6844" s="164" t="s">
        <v>523</v>
      </c>
      <c r="D6844" s="164" t="s">
        <v>530</v>
      </c>
      <c r="E6844" s="164" t="s">
        <v>517</v>
      </c>
      <c r="F6844" s="193">
        <v>45807</v>
      </c>
      <c r="G6844" s="164" t="s">
        <v>689</v>
      </c>
      <c r="H6844" s="194">
        <v>3348000</v>
      </c>
      <c r="I6844" s="164" t="s">
        <v>16</v>
      </c>
      <c r="L6844" s="164">
        <v>2025</v>
      </c>
      <c r="M6844" s="164" t="s">
        <v>525</v>
      </c>
      <c r="N6844" s="164" t="s">
        <v>526</v>
      </c>
    </row>
    <row r="6845" spans="1:15" s="164" customFormat="1" ht="15" x14ac:dyDescent="0.15">
      <c r="A6845" s="164" t="s">
        <v>521</v>
      </c>
      <c r="B6845" s="164" t="s">
        <v>647</v>
      </c>
      <c r="C6845" s="164" t="s">
        <v>535</v>
      </c>
      <c r="D6845" s="164" t="s">
        <v>525</v>
      </c>
      <c r="E6845" s="164" t="s">
        <v>519</v>
      </c>
      <c r="F6845" s="193">
        <v>45807</v>
      </c>
      <c r="G6845" s="164" t="s">
        <v>650</v>
      </c>
      <c r="H6845" s="194">
        <v>156154</v>
      </c>
      <c r="I6845" s="164" t="s">
        <v>16</v>
      </c>
      <c r="L6845" s="164">
        <v>2024</v>
      </c>
      <c r="M6845" s="164" t="s">
        <v>525</v>
      </c>
      <c r="N6845" s="164" t="s">
        <v>569</v>
      </c>
    </row>
    <row r="6846" spans="1:15" s="164" customFormat="1" ht="15" x14ac:dyDescent="0.15">
      <c r="A6846" s="164" t="s">
        <v>521</v>
      </c>
      <c r="B6846" s="164" t="s">
        <v>609</v>
      </c>
      <c r="C6846" s="164" t="s">
        <v>523</v>
      </c>
      <c r="D6846" s="164" t="s">
        <v>530</v>
      </c>
      <c r="E6846" s="164" t="s">
        <v>517</v>
      </c>
      <c r="F6846" s="193">
        <v>45807</v>
      </c>
      <c r="G6846" s="164" t="s">
        <v>25</v>
      </c>
      <c r="H6846" s="194">
        <v>24886400</v>
      </c>
      <c r="I6846" s="164" t="s">
        <v>16</v>
      </c>
      <c r="J6846" s="164">
        <v>62216</v>
      </c>
      <c r="L6846" s="164">
        <v>2025</v>
      </c>
      <c r="M6846" s="164" t="s">
        <v>525</v>
      </c>
      <c r="N6846" s="164" t="s">
        <v>526</v>
      </c>
    </row>
    <row r="6847" spans="1:15" s="164" customFormat="1" ht="15" x14ac:dyDescent="0.15">
      <c r="A6847" s="164" t="s">
        <v>521</v>
      </c>
      <c r="B6847" s="164" t="s">
        <v>647</v>
      </c>
      <c r="C6847" s="164" t="s">
        <v>523</v>
      </c>
      <c r="D6847" s="164" t="s">
        <v>525</v>
      </c>
      <c r="E6847" s="164" t="s">
        <v>519</v>
      </c>
      <c r="F6847" s="193">
        <v>45807</v>
      </c>
      <c r="G6847" s="164" t="s">
        <v>650</v>
      </c>
      <c r="H6847" s="194">
        <v>954171</v>
      </c>
      <c r="I6847" s="164" t="s">
        <v>16</v>
      </c>
      <c r="L6847" s="164">
        <v>2024</v>
      </c>
      <c r="M6847" s="164" t="s">
        <v>525</v>
      </c>
      <c r="N6847" s="164" t="s">
        <v>569</v>
      </c>
    </row>
    <row r="6848" spans="1:15" s="164" customFormat="1" ht="15" x14ac:dyDescent="0.15">
      <c r="A6848" s="164" t="s">
        <v>521</v>
      </c>
      <c r="B6848" s="164" t="s">
        <v>609</v>
      </c>
      <c r="C6848" s="164" t="s">
        <v>523</v>
      </c>
      <c r="D6848" s="164" t="s">
        <v>524</v>
      </c>
      <c r="E6848" s="164" t="s">
        <v>519</v>
      </c>
      <c r="F6848" s="193">
        <v>45807</v>
      </c>
      <c r="G6848" s="164" t="s">
        <v>25</v>
      </c>
      <c r="H6848" s="194">
        <v>151725</v>
      </c>
      <c r="I6848" s="164" t="s">
        <v>16</v>
      </c>
      <c r="J6848" s="164">
        <v>1785</v>
      </c>
      <c r="L6848" s="164">
        <v>2025</v>
      </c>
      <c r="M6848" s="164" t="s">
        <v>525</v>
      </c>
      <c r="N6848" s="164" t="s">
        <v>526</v>
      </c>
    </row>
    <row r="6849" spans="1:15" s="164" customFormat="1" ht="15" x14ac:dyDescent="0.15">
      <c r="A6849" s="164" t="s">
        <v>521</v>
      </c>
      <c r="B6849" s="164" t="s">
        <v>647</v>
      </c>
      <c r="C6849" s="164" t="s">
        <v>535</v>
      </c>
      <c r="D6849" s="164" t="s">
        <v>525</v>
      </c>
      <c r="E6849" s="164" t="s">
        <v>531</v>
      </c>
      <c r="F6849" s="193">
        <v>45807</v>
      </c>
      <c r="G6849" s="164" t="s">
        <v>650</v>
      </c>
      <c r="H6849" s="194">
        <v>59697</v>
      </c>
      <c r="I6849" s="164" t="s">
        <v>16</v>
      </c>
      <c r="L6849" s="164">
        <v>2024</v>
      </c>
      <c r="M6849" s="164" t="s">
        <v>525</v>
      </c>
      <c r="N6849" s="164" t="s">
        <v>569</v>
      </c>
    </row>
    <row r="6850" spans="1:15" s="164" customFormat="1" ht="15" x14ac:dyDescent="0.15">
      <c r="A6850" s="164" t="s">
        <v>521</v>
      </c>
      <c r="B6850" s="164" t="s">
        <v>687</v>
      </c>
      <c r="C6850" s="164" t="s">
        <v>523</v>
      </c>
      <c r="D6850" s="164" t="s">
        <v>530</v>
      </c>
      <c r="E6850" s="164" t="s">
        <v>517</v>
      </c>
      <c r="F6850" s="193">
        <v>45807</v>
      </c>
      <c r="G6850" s="164" t="s">
        <v>39</v>
      </c>
      <c r="H6850" s="194">
        <v>204000</v>
      </c>
      <c r="I6850" s="164" t="s">
        <v>16</v>
      </c>
      <c r="J6850" s="164">
        <v>510</v>
      </c>
      <c r="L6850" s="164">
        <v>2025</v>
      </c>
      <c r="M6850" s="164" t="s">
        <v>525</v>
      </c>
      <c r="N6850" s="164" t="s">
        <v>526</v>
      </c>
    </row>
    <row r="6851" spans="1:15" s="164" customFormat="1" ht="15" x14ac:dyDescent="0.15">
      <c r="A6851" s="164" t="s">
        <v>521</v>
      </c>
      <c r="B6851" s="164" t="s">
        <v>647</v>
      </c>
      <c r="C6851" s="164" t="s">
        <v>523</v>
      </c>
      <c r="D6851" s="164" t="s">
        <v>525</v>
      </c>
      <c r="E6851" s="164" t="s">
        <v>531</v>
      </c>
      <c r="F6851" s="193">
        <v>45807</v>
      </c>
      <c r="G6851" s="164" t="s">
        <v>650</v>
      </c>
      <c r="H6851" s="194">
        <v>8869430</v>
      </c>
      <c r="I6851" s="164" t="s">
        <v>16</v>
      </c>
      <c r="L6851" s="164">
        <v>2024</v>
      </c>
      <c r="M6851" s="164" t="s">
        <v>525</v>
      </c>
      <c r="N6851" s="164" t="s">
        <v>569</v>
      </c>
    </row>
    <row r="6852" spans="1:15" s="164" customFormat="1" ht="15" x14ac:dyDescent="0.15">
      <c r="A6852" s="164" t="s">
        <v>521</v>
      </c>
      <c r="B6852" s="164" t="s">
        <v>647</v>
      </c>
      <c r="C6852" s="164" t="s">
        <v>523</v>
      </c>
      <c r="D6852" s="164" t="s">
        <v>525</v>
      </c>
      <c r="E6852" s="164" t="s">
        <v>525</v>
      </c>
      <c r="F6852" s="193">
        <v>45807</v>
      </c>
      <c r="G6852" s="164" t="s">
        <v>648</v>
      </c>
      <c r="H6852" s="194">
        <v>32987</v>
      </c>
      <c r="I6852" s="164" t="s">
        <v>16</v>
      </c>
      <c r="L6852" s="164">
        <v>2024</v>
      </c>
      <c r="M6852" s="164" t="s">
        <v>525</v>
      </c>
      <c r="N6852" s="164" t="s">
        <v>569</v>
      </c>
    </row>
    <row r="6853" spans="1:15" s="164" customFormat="1" ht="15" x14ac:dyDescent="0.15">
      <c r="A6853" s="164" t="s">
        <v>521</v>
      </c>
      <c r="B6853" s="164" t="s">
        <v>647</v>
      </c>
      <c r="C6853" s="164" t="s">
        <v>523</v>
      </c>
      <c r="D6853" s="164" t="s">
        <v>525</v>
      </c>
      <c r="E6853" s="164" t="s">
        <v>531</v>
      </c>
      <c r="F6853" s="193">
        <v>45807</v>
      </c>
      <c r="G6853" s="164" t="s">
        <v>648</v>
      </c>
      <c r="H6853" s="194">
        <v>269544</v>
      </c>
      <c r="I6853" s="164" t="s">
        <v>16</v>
      </c>
      <c r="L6853" s="164">
        <v>2024</v>
      </c>
      <c r="M6853" s="164" t="s">
        <v>525</v>
      </c>
      <c r="N6853" s="164" t="s">
        <v>569</v>
      </c>
    </row>
    <row r="6854" spans="1:15" s="164" customFormat="1" ht="15" x14ac:dyDescent="0.15">
      <c r="A6854" s="164" t="s">
        <v>521</v>
      </c>
      <c r="B6854" s="164" t="s">
        <v>647</v>
      </c>
      <c r="C6854" s="164" t="s">
        <v>535</v>
      </c>
      <c r="D6854" s="164" t="s">
        <v>525</v>
      </c>
      <c r="E6854" s="164" t="s">
        <v>519</v>
      </c>
      <c r="F6854" s="193">
        <v>45807</v>
      </c>
      <c r="G6854" s="164" t="s">
        <v>660</v>
      </c>
      <c r="H6854" s="194">
        <v>19360</v>
      </c>
      <c r="I6854" s="164" t="s">
        <v>16</v>
      </c>
      <c r="L6854" s="164">
        <v>2024</v>
      </c>
      <c r="M6854" s="164" t="s">
        <v>525</v>
      </c>
      <c r="N6854" s="164" t="s">
        <v>569</v>
      </c>
    </row>
    <row r="6855" spans="1:15" s="164" customFormat="1" ht="15" x14ac:dyDescent="0.15">
      <c r="A6855" s="164" t="s">
        <v>521</v>
      </c>
      <c r="B6855" s="164" t="s">
        <v>647</v>
      </c>
      <c r="C6855" s="164" t="s">
        <v>523</v>
      </c>
      <c r="D6855" s="164" t="s">
        <v>525</v>
      </c>
      <c r="E6855" s="164" t="s">
        <v>519</v>
      </c>
      <c r="F6855" s="193">
        <v>45807</v>
      </c>
      <c r="G6855" s="164" t="s">
        <v>660</v>
      </c>
      <c r="H6855" s="194">
        <v>145200</v>
      </c>
      <c r="I6855" s="164" t="s">
        <v>16</v>
      </c>
      <c r="L6855" s="164">
        <v>2024</v>
      </c>
      <c r="M6855" s="164" t="s">
        <v>525</v>
      </c>
      <c r="N6855" s="164" t="s">
        <v>569</v>
      </c>
    </row>
    <row r="6856" spans="1:15" s="164" customFormat="1" ht="15" x14ac:dyDescent="0.15">
      <c r="A6856" s="164" t="s">
        <v>521</v>
      </c>
      <c r="B6856" s="164" t="s">
        <v>647</v>
      </c>
      <c r="C6856" s="164" t="s">
        <v>523</v>
      </c>
      <c r="D6856" s="164" t="s">
        <v>525</v>
      </c>
      <c r="E6856" s="164" t="s">
        <v>519</v>
      </c>
      <c r="F6856" s="193">
        <v>45807</v>
      </c>
      <c r="G6856" s="164" t="s">
        <v>659</v>
      </c>
      <c r="H6856" s="194">
        <v>76837</v>
      </c>
      <c r="I6856" s="164" t="s">
        <v>16</v>
      </c>
      <c r="L6856" s="164">
        <v>2024</v>
      </c>
      <c r="M6856" s="164" t="s">
        <v>525</v>
      </c>
      <c r="N6856" s="164" t="s">
        <v>569</v>
      </c>
    </row>
    <row r="6857" spans="1:15" s="164" customFormat="1" ht="15" x14ac:dyDescent="0.15">
      <c r="A6857" s="164" t="s">
        <v>521</v>
      </c>
      <c r="B6857" s="164" t="s">
        <v>647</v>
      </c>
      <c r="C6857" s="164" t="s">
        <v>523</v>
      </c>
      <c r="D6857" s="164" t="s">
        <v>525</v>
      </c>
      <c r="E6857" s="164" t="s">
        <v>525</v>
      </c>
      <c r="F6857" s="193">
        <v>45807</v>
      </c>
      <c r="G6857" s="164" t="s">
        <v>658</v>
      </c>
      <c r="H6857" s="194">
        <v>12870</v>
      </c>
      <c r="I6857" s="164" t="s">
        <v>16</v>
      </c>
      <c r="L6857" s="164">
        <v>2024</v>
      </c>
      <c r="M6857" s="164" t="s">
        <v>525</v>
      </c>
      <c r="N6857" s="164" t="s">
        <v>569</v>
      </c>
    </row>
    <row r="6858" spans="1:15" s="164" customFormat="1" ht="15" x14ac:dyDescent="0.15">
      <c r="A6858" s="164" t="s">
        <v>521</v>
      </c>
      <c r="B6858" s="164" t="s">
        <v>647</v>
      </c>
      <c r="C6858" s="164" t="s">
        <v>523</v>
      </c>
      <c r="D6858" s="164" t="s">
        <v>525</v>
      </c>
      <c r="E6858" s="164" t="s">
        <v>525</v>
      </c>
      <c r="F6858" s="193">
        <v>45807</v>
      </c>
      <c r="G6858" s="164" t="s">
        <v>651</v>
      </c>
      <c r="H6858" s="194">
        <v>96954</v>
      </c>
      <c r="I6858" s="164" t="s">
        <v>16</v>
      </c>
      <c r="L6858" s="164">
        <v>2024</v>
      </c>
      <c r="M6858" s="164" t="s">
        <v>525</v>
      </c>
      <c r="N6858" s="164" t="s">
        <v>569</v>
      </c>
    </row>
    <row r="6859" spans="1:15" s="164" customFormat="1" ht="15" x14ac:dyDescent="0.15">
      <c r="A6859" s="164" t="s">
        <v>521</v>
      </c>
      <c r="B6859" s="164" t="s">
        <v>647</v>
      </c>
      <c r="C6859" s="164" t="s">
        <v>523</v>
      </c>
      <c r="D6859" s="164" t="s">
        <v>525</v>
      </c>
      <c r="E6859" s="164" t="s">
        <v>531</v>
      </c>
      <c r="F6859" s="193">
        <v>45807</v>
      </c>
      <c r="G6859" s="164" t="s">
        <v>651</v>
      </c>
      <c r="H6859" s="194">
        <v>290961</v>
      </c>
      <c r="I6859" s="164" t="s">
        <v>16</v>
      </c>
      <c r="L6859" s="164">
        <v>2024</v>
      </c>
      <c r="M6859" s="164" t="s">
        <v>525</v>
      </c>
      <c r="N6859" s="164" t="s">
        <v>569</v>
      </c>
    </row>
    <row r="6860" spans="1:15" s="164" customFormat="1" ht="15" x14ac:dyDescent="0.15">
      <c r="A6860" s="164" t="s">
        <v>521</v>
      </c>
      <c r="B6860" s="164" t="s">
        <v>647</v>
      </c>
      <c r="C6860" s="164" t="s">
        <v>523</v>
      </c>
      <c r="D6860" s="164" t="s">
        <v>525</v>
      </c>
      <c r="E6860" s="164" t="s">
        <v>525</v>
      </c>
      <c r="F6860" s="193">
        <v>45807</v>
      </c>
      <c r="G6860" s="164" t="s">
        <v>649</v>
      </c>
      <c r="H6860" s="194">
        <v>167244</v>
      </c>
      <c r="I6860" s="164" t="s">
        <v>16</v>
      </c>
      <c r="L6860" s="164">
        <v>2024</v>
      </c>
      <c r="M6860" s="164" t="s">
        <v>525</v>
      </c>
      <c r="N6860" s="164" t="s">
        <v>569</v>
      </c>
    </row>
    <row r="6861" spans="1:15" s="164" customFormat="1" ht="15" x14ac:dyDescent="0.15">
      <c r="A6861" s="164" t="s">
        <v>521</v>
      </c>
      <c r="B6861" s="164" t="s">
        <v>647</v>
      </c>
      <c r="C6861" s="164" t="s">
        <v>523</v>
      </c>
      <c r="D6861" s="164" t="s">
        <v>525</v>
      </c>
      <c r="E6861" s="164" t="s">
        <v>525</v>
      </c>
      <c r="F6861" s="193">
        <v>45807</v>
      </c>
      <c r="G6861" s="164" t="s">
        <v>652</v>
      </c>
      <c r="H6861" s="194">
        <v>80124</v>
      </c>
      <c r="I6861" s="164" t="s">
        <v>16</v>
      </c>
      <c r="L6861" s="164">
        <v>2024</v>
      </c>
      <c r="M6861" s="164" t="s">
        <v>525</v>
      </c>
      <c r="N6861" s="164" t="s">
        <v>569</v>
      </c>
    </row>
    <row r="6862" spans="1:15" s="164" customFormat="1" ht="15" x14ac:dyDescent="0.15">
      <c r="A6862" s="164" t="s">
        <v>521</v>
      </c>
      <c r="B6862" s="164" t="s">
        <v>603</v>
      </c>
      <c r="C6862" s="164" t="s">
        <v>523</v>
      </c>
      <c r="D6862" s="164" t="s">
        <v>525</v>
      </c>
      <c r="E6862" s="164" t="s">
        <v>525</v>
      </c>
      <c r="F6862" s="193">
        <v>45807</v>
      </c>
      <c r="G6862" s="164" t="s">
        <v>604</v>
      </c>
      <c r="H6862" s="194">
        <v>31275</v>
      </c>
      <c r="I6862" s="164" t="s">
        <v>22</v>
      </c>
      <c r="L6862" s="164">
        <v>2024</v>
      </c>
      <c r="M6862" s="164" t="s">
        <v>525</v>
      </c>
      <c r="N6862" s="164" t="s">
        <v>569</v>
      </c>
    </row>
    <row r="6863" spans="1:15" s="164" customFormat="1" ht="15" x14ac:dyDescent="0.15">
      <c r="A6863" s="164" t="s">
        <v>521</v>
      </c>
      <c r="B6863" s="164" t="s">
        <v>522</v>
      </c>
      <c r="C6863" s="164" t="s">
        <v>523</v>
      </c>
      <c r="D6863" s="164" t="s">
        <v>530</v>
      </c>
      <c r="E6863" s="164" t="s">
        <v>517</v>
      </c>
      <c r="F6863" s="193">
        <v>45806</v>
      </c>
      <c r="G6863" s="164" t="s">
        <v>18</v>
      </c>
      <c r="H6863" s="194">
        <v>200400</v>
      </c>
      <c r="I6863" s="164" t="s">
        <v>16</v>
      </c>
      <c r="J6863" s="164">
        <v>501</v>
      </c>
      <c r="L6863" s="164">
        <v>2025</v>
      </c>
      <c r="M6863" s="164" t="s">
        <v>525</v>
      </c>
      <c r="N6863" s="164" t="s">
        <v>526</v>
      </c>
      <c r="O6863" s="164" t="s">
        <v>731</v>
      </c>
    </row>
    <row r="6864" spans="1:15" s="164" customFormat="1" ht="15" x14ac:dyDescent="0.15">
      <c r="A6864" s="164" t="s">
        <v>521</v>
      </c>
      <c r="B6864" s="164" t="s">
        <v>609</v>
      </c>
      <c r="C6864" s="164" t="s">
        <v>523</v>
      </c>
      <c r="D6864" s="164" t="s">
        <v>530</v>
      </c>
      <c r="E6864" s="164" t="s">
        <v>518</v>
      </c>
      <c r="F6864" s="193">
        <v>45806</v>
      </c>
      <c r="G6864" s="164" t="s">
        <v>25</v>
      </c>
      <c r="H6864" s="194">
        <v>985600</v>
      </c>
      <c r="I6864" s="164" t="s">
        <v>16</v>
      </c>
      <c r="J6864" s="164">
        <v>2464</v>
      </c>
      <c r="L6864" s="164">
        <v>2025</v>
      </c>
      <c r="M6864" s="164" t="s">
        <v>525</v>
      </c>
      <c r="N6864" s="164" t="s">
        <v>526</v>
      </c>
    </row>
    <row r="6865" spans="1:15" s="164" customFormat="1" ht="15" x14ac:dyDescent="0.15">
      <c r="A6865" s="164" t="s">
        <v>521</v>
      </c>
      <c r="B6865" s="164" t="s">
        <v>687</v>
      </c>
      <c r="C6865" s="164" t="s">
        <v>523</v>
      </c>
      <c r="D6865" s="164" t="s">
        <v>530</v>
      </c>
      <c r="E6865" s="164" t="s">
        <v>517</v>
      </c>
      <c r="F6865" s="193">
        <v>45806</v>
      </c>
      <c r="G6865" s="164" t="s">
        <v>39</v>
      </c>
      <c r="H6865" s="194">
        <v>272000</v>
      </c>
      <c r="I6865" s="164" t="s">
        <v>16</v>
      </c>
      <c r="J6865" s="164">
        <v>680</v>
      </c>
      <c r="L6865" s="164">
        <v>2025</v>
      </c>
      <c r="M6865" s="164" t="s">
        <v>525</v>
      </c>
      <c r="N6865" s="164" t="s">
        <v>526</v>
      </c>
      <c r="O6865" s="164" t="s">
        <v>732</v>
      </c>
    </row>
    <row r="6866" spans="1:15" s="164" customFormat="1" ht="15" x14ac:dyDescent="0.15">
      <c r="A6866" s="164" t="s">
        <v>521</v>
      </c>
      <c r="B6866" s="164" t="s">
        <v>609</v>
      </c>
      <c r="C6866" s="164" t="s">
        <v>523</v>
      </c>
      <c r="D6866" s="164" t="s">
        <v>524</v>
      </c>
      <c r="E6866" s="164" t="s">
        <v>519</v>
      </c>
      <c r="F6866" s="193">
        <v>45806</v>
      </c>
      <c r="G6866" s="164" t="s">
        <v>25</v>
      </c>
      <c r="H6866" s="194">
        <v>65025</v>
      </c>
      <c r="I6866" s="164" t="s">
        <v>16</v>
      </c>
      <c r="J6866" s="164">
        <v>765</v>
      </c>
      <c r="L6866" s="164">
        <v>2025</v>
      </c>
      <c r="M6866" s="164" t="s">
        <v>525</v>
      </c>
      <c r="N6866" s="164" t="s">
        <v>526</v>
      </c>
    </row>
    <row r="6867" spans="1:15" s="164" customFormat="1" ht="15" x14ac:dyDescent="0.15">
      <c r="A6867" s="164" t="s">
        <v>521</v>
      </c>
      <c r="B6867" s="164" t="s">
        <v>522</v>
      </c>
      <c r="C6867" s="164" t="s">
        <v>523</v>
      </c>
      <c r="D6867" s="164" t="s">
        <v>524</v>
      </c>
      <c r="E6867" s="164" t="s">
        <v>517</v>
      </c>
      <c r="F6867" s="193">
        <v>45806</v>
      </c>
      <c r="G6867" s="164" t="s">
        <v>18</v>
      </c>
      <c r="H6867" s="194">
        <v>23800</v>
      </c>
      <c r="I6867" s="164" t="s">
        <v>16</v>
      </c>
      <c r="J6867" s="164">
        <v>280</v>
      </c>
      <c r="L6867" s="164">
        <v>2025</v>
      </c>
      <c r="M6867" s="164" t="s">
        <v>525</v>
      </c>
      <c r="N6867" s="164" t="s">
        <v>526</v>
      </c>
      <c r="O6867" s="164" t="s">
        <v>731</v>
      </c>
    </row>
    <row r="6868" spans="1:15" s="164" customFormat="1" ht="15" x14ac:dyDescent="0.15">
      <c r="A6868" s="164" t="s">
        <v>521</v>
      </c>
      <c r="B6868" s="164" t="s">
        <v>609</v>
      </c>
      <c r="C6868" s="164" t="s">
        <v>523</v>
      </c>
      <c r="D6868" s="164" t="s">
        <v>530</v>
      </c>
      <c r="E6868" s="164" t="s">
        <v>517</v>
      </c>
      <c r="F6868" s="193">
        <v>45806</v>
      </c>
      <c r="G6868" s="164" t="s">
        <v>25</v>
      </c>
      <c r="H6868" s="194">
        <v>8444800</v>
      </c>
      <c r="I6868" s="164" t="s">
        <v>16</v>
      </c>
      <c r="J6868" s="164">
        <v>21112</v>
      </c>
      <c r="L6868" s="164">
        <v>2025</v>
      </c>
      <c r="M6868" s="164" t="s">
        <v>525</v>
      </c>
      <c r="N6868" s="164" t="s">
        <v>526</v>
      </c>
    </row>
    <row r="6869" spans="1:15" s="164" customFormat="1" ht="15" x14ac:dyDescent="0.15">
      <c r="A6869" s="164" t="s">
        <v>521</v>
      </c>
      <c r="B6869" s="164" t="s">
        <v>688</v>
      </c>
      <c r="C6869" s="164" t="s">
        <v>523</v>
      </c>
      <c r="D6869" s="164" t="s">
        <v>530</v>
      </c>
      <c r="E6869" s="164" t="s">
        <v>518</v>
      </c>
      <c r="F6869" s="193">
        <v>45806</v>
      </c>
      <c r="G6869" s="164" t="s">
        <v>689</v>
      </c>
      <c r="H6869" s="194">
        <v>520000</v>
      </c>
      <c r="I6869" s="164" t="s">
        <v>16</v>
      </c>
      <c r="L6869" s="164">
        <v>2025</v>
      </c>
      <c r="M6869" s="164" t="s">
        <v>525</v>
      </c>
      <c r="N6869" s="164" t="s">
        <v>526</v>
      </c>
    </row>
    <row r="6870" spans="1:15" s="164" customFormat="1" ht="15" x14ac:dyDescent="0.15">
      <c r="A6870" s="164" t="s">
        <v>521</v>
      </c>
      <c r="B6870" s="164" t="s">
        <v>522</v>
      </c>
      <c r="C6870" s="164" t="s">
        <v>523</v>
      </c>
      <c r="D6870" s="164" t="s">
        <v>733</v>
      </c>
      <c r="E6870" s="164" t="s">
        <v>519</v>
      </c>
      <c r="F6870" s="193">
        <v>45806</v>
      </c>
      <c r="G6870" s="164" t="s">
        <v>18</v>
      </c>
      <c r="H6870" s="194">
        <v>26000</v>
      </c>
      <c r="I6870" s="164" t="s">
        <v>16</v>
      </c>
      <c r="J6870" s="164">
        <v>650</v>
      </c>
      <c r="L6870" s="164">
        <v>2025</v>
      </c>
      <c r="M6870" s="164" t="s">
        <v>525</v>
      </c>
      <c r="N6870" s="164" t="s">
        <v>526</v>
      </c>
      <c r="O6870" s="164" t="s">
        <v>731</v>
      </c>
    </row>
    <row r="6871" spans="1:15" s="164" customFormat="1" ht="15" x14ac:dyDescent="0.15">
      <c r="A6871" s="164" t="s">
        <v>521</v>
      </c>
      <c r="B6871" s="164" t="s">
        <v>688</v>
      </c>
      <c r="C6871" s="164" t="s">
        <v>523</v>
      </c>
      <c r="D6871" s="164" t="s">
        <v>530</v>
      </c>
      <c r="E6871" s="164" t="s">
        <v>517</v>
      </c>
      <c r="F6871" s="193">
        <v>45806</v>
      </c>
      <c r="G6871" s="164" t="s">
        <v>689</v>
      </c>
      <c r="H6871" s="194">
        <v>3760000</v>
      </c>
      <c r="I6871" s="164" t="s">
        <v>16</v>
      </c>
      <c r="L6871" s="164">
        <v>2025</v>
      </c>
      <c r="M6871" s="164" t="s">
        <v>525</v>
      </c>
      <c r="N6871" s="164" t="s">
        <v>526</v>
      </c>
    </row>
    <row r="6872" spans="1:15" s="164" customFormat="1" ht="15" x14ac:dyDescent="0.15">
      <c r="A6872" s="164" t="s">
        <v>521</v>
      </c>
      <c r="B6872" s="164" t="s">
        <v>647</v>
      </c>
      <c r="C6872" s="164" t="s">
        <v>523</v>
      </c>
      <c r="D6872" s="164" t="s">
        <v>525</v>
      </c>
      <c r="E6872" s="164" t="s">
        <v>525</v>
      </c>
      <c r="F6872" s="193">
        <v>45806</v>
      </c>
      <c r="G6872" s="164" t="s">
        <v>650</v>
      </c>
      <c r="H6872" s="194">
        <v>5139152</v>
      </c>
      <c r="I6872" s="164" t="s">
        <v>16</v>
      </c>
      <c r="L6872" s="164">
        <v>2024</v>
      </c>
      <c r="M6872" s="164" t="s">
        <v>525</v>
      </c>
      <c r="N6872" s="164" t="s">
        <v>569</v>
      </c>
    </row>
    <row r="6873" spans="1:15" s="164" customFormat="1" ht="15" x14ac:dyDescent="0.15">
      <c r="A6873" s="164" t="s">
        <v>521</v>
      </c>
      <c r="B6873" s="164" t="s">
        <v>647</v>
      </c>
      <c r="C6873" s="164" t="s">
        <v>535</v>
      </c>
      <c r="D6873" s="164" t="s">
        <v>525</v>
      </c>
      <c r="E6873" s="164" t="s">
        <v>519</v>
      </c>
      <c r="F6873" s="193">
        <v>45806</v>
      </c>
      <c r="G6873" s="164" t="s">
        <v>650</v>
      </c>
      <c r="H6873" s="194">
        <v>50160</v>
      </c>
      <c r="I6873" s="164" t="s">
        <v>16</v>
      </c>
      <c r="L6873" s="164">
        <v>2024</v>
      </c>
      <c r="M6873" s="164" t="s">
        <v>525</v>
      </c>
      <c r="N6873" s="164" t="s">
        <v>569</v>
      </c>
    </row>
    <row r="6874" spans="1:15" s="164" customFormat="1" ht="15" x14ac:dyDescent="0.15">
      <c r="A6874" s="164" t="s">
        <v>521</v>
      </c>
      <c r="B6874" s="164" t="s">
        <v>647</v>
      </c>
      <c r="C6874" s="164" t="s">
        <v>523</v>
      </c>
      <c r="D6874" s="164" t="s">
        <v>525</v>
      </c>
      <c r="E6874" s="164" t="s">
        <v>519</v>
      </c>
      <c r="F6874" s="193">
        <v>45806</v>
      </c>
      <c r="G6874" s="164" t="s">
        <v>650</v>
      </c>
      <c r="H6874" s="194">
        <v>1581595</v>
      </c>
      <c r="I6874" s="164" t="s">
        <v>16</v>
      </c>
      <c r="L6874" s="164">
        <v>2024</v>
      </c>
      <c r="M6874" s="164" t="s">
        <v>525</v>
      </c>
      <c r="N6874" s="164" t="s">
        <v>569</v>
      </c>
    </row>
    <row r="6875" spans="1:15" s="164" customFormat="1" ht="15" x14ac:dyDescent="0.15">
      <c r="A6875" s="164" t="s">
        <v>521</v>
      </c>
      <c r="B6875" s="164" t="s">
        <v>647</v>
      </c>
      <c r="C6875" s="164" t="s">
        <v>535</v>
      </c>
      <c r="D6875" s="164" t="s">
        <v>525</v>
      </c>
      <c r="E6875" s="164" t="s">
        <v>531</v>
      </c>
      <c r="F6875" s="193">
        <v>45806</v>
      </c>
      <c r="G6875" s="164" t="s">
        <v>650</v>
      </c>
      <c r="H6875" s="194">
        <v>585011</v>
      </c>
      <c r="I6875" s="164" t="s">
        <v>16</v>
      </c>
      <c r="L6875" s="164">
        <v>2024</v>
      </c>
      <c r="M6875" s="164" t="s">
        <v>525</v>
      </c>
      <c r="N6875" s="164" t="s">
        <v>569</v>
      </c>
    </row>
    <row r="6876" spans="1:15" s="164" customFormat="1" ht="15" x14ac:dyDescent="0.15">
      <c r="A6876" s="164" t="s">
        <v>521</v>
      </c>
      <c r="B6876" s="164" t="s">
        <v>647</v>
      </c>
      <c r="C6876" s="164" t="s">
        <v>523</v>
      </c>
      <c r="D6876" s="164" t="s">
        <v>525</v>
      </c>
      <c r="E6876" s="164" t="s">
        <v>531</v>
      </c>
      <c r="F6876" s="193">
        <v>45806</v>
      </c>
      <c r="G6876" s="164" t="s">
        <v>650</v>
      </c>
      <c r="H6876" s="194">
        <v>12455909</v>
      </c>
      <c r="I6876" s="164" t="s">
        <v>16</v>
      </c>
      <c r="L6876" s="164">
        <v>2024</v>
      </c>
      <c r="M6876" s="164" t="s">
        <v>525</v>
      </c>
      <c r="N6876" s="164" t="s">
        <v>569</v>
      </c>
    </row>
    <row r="6877" spans="1:15" s="164" customFormat="1" ht="15" x14ac:dyDescent="0.15">
      <c r="A6877" s="164" t="s">
        <v>521</v>
      </c>
      <c r="B6877" s="164" t="s">
        <v>647</v>
      </c>
      <c r="C6877" s="164" t="s">
        <v>523</v>
      </c>
      <c r="D6877" s="164" t="s">
        <v>525</v>
      </c>
      <c r="E6877" s="164" t="s">
        <v>525</v>
      </c>
      <c r="F6877" s="193">
        <v>45806</v>
      </c>
      <c r="G6877" s="164" t="s">
        <v>648</v>
      </c>
      <c r="H6877" s="194">
        <v>39886</v>
      </c>
      <c r="I6877" s="164" t="s">
        <v>16</v>
      </c>
      <c r="L6877" s="164">
        <v>2024</v>
      </c>
      <c r="M6877" s="164" t="s">
        <v>525</v>
      </c>
      <c r="N6877" s="164" t="s">
        <v>569</v>
      </c>
    </row>
    <row r="6878" spans="1:15" s="164" customFormat="1" ht="15" x14ac:dyDescent="0.15">
      <c r="A6878" s="164" t="s">
        <v>521</v>
      </c>
      <c r="B6878" s="164" t="s">
        <v>647</v>
      </c>
      <c r="C6878" s="164" t="s">
        <v>523</v>
      </c>
      <c r="D6878" s="164" t="s">
        <v>525</v>
      </c>
      <c r="E6878" s="164" t="s">
        <v>531</v>
      </c>
      <c r="F6878" s="193">
        <v>45806</v>
      </c>
      <c r="G6878" s="164" t="s">
        <v>648</v>
      </c>
      <c r="H6878" s="194">
        <v>129362</v>
      </c>
      <c r="I6878" s="164" t="s">
        <v>16</v>
      </c>
      <c r="L6878" s="164">
        <v>2024</v>
      </c>
      <c r="M6878" s="164" t="s">
        <v>525</v>
      </c>
      <c r="N6878" s="164" t="s">
        <v>569</v>
      </c>
    </row>
    <row r="6879" spans="1:15" s="164" customFormat="1" ht="15" x14ac:dyDescent="0.15">
      <c r="A6879" s="164" t="s">
        <v>521</v>
      </c>
      <c r="B6879" s="164" t="s">
        <v>647</v>
      </c>
      <c r="C6879" s="164" t="s">
        <v>535</v>
      </c>
      <c r="D6879" s="164" t="s">
        <v>525</v>
      </c>
      <c r="E6879" s="164" t="s">
        <v>519</v>
      </c>
      <c r="F6879" s="193">
        <v>45806</v>
      </c>
      <c r="G6879" s="164" t="s">
        <v>660</v>
      </c>
      <c r="H6879" s="194">
        <v>123904</v>
      </c>
      <c r="I6879" s="164" t="s">
        <v>16</v>
      </c>
      <c r="L6879" s="164">
        <v>2024</v>
      </c>
      <c r="M6879" s="164" t="s">
        <v>525</v>
      </c>
      <c r="N6879" s="164" t="s">
        <v>569</v>
      </c>
    </row>
    <row r="6880" spans="1:15" s="164" customFormat="1" ht="15" x14ac:dyDescent="0.15">
      <c r="A6880" s="164" t="s">
        <v>521</v>
      </c>
      <c r="B6880" s="164" t="s">
        <v>647</v>
      </c>
      <c r="C6880" s="164" t="s">
        <v>523</v>
      </c>
      <c r="D6880" s="164" t="s">
        <v>525</v>
      </c>
      <c r="E6880" s="164" t="s">
        <v>525</v>
      </c>
      <c r="F6880" s="193">
        <v>45806</v>
      </c>
      <c r="G6880" s="164" t="s">
        <v>659</v>
      </c>
      <c r="H6880" s="194">
        <v>126280</v>
      </c>
      <c r="I6880" s="164" t="s">
        <v>16</v>
      </c>
      <c r="L6880" s="164">
        <v>2024</v>
      </c>
      <c r="M6880" s="164" t="s">
        <v>525</v>
      </c>
      <c r="N6880" s="164" t="s">
        <v>569</v>
      </c>
    </row>
    <row r="6881" spans="1:15" s="164" customFormat="1" ht="15" x14ac:dyDescent="0.15">
      <c r="A6881" s="164" t="s">
        <v>521</v>
      </c>
      <c r="B6881" s="164" t="s">
        <v>647</v>
      </c>
      <c r="C6881" s="164" t="s">
        <v>523</v>
      </c>
      <c r="D6881" s="164" t="s">
        <v>525</v>
      </c>
      <c r="E6881" s="164" t="s">
        <v>519</v>
      </c>
      <c r="F6881" s="193">
        <v>45806</v>
      </c>
      <c r="G6881" s="164" t="s">
        <v>659</v>
      </c>
      <c r="H6881" s="194">
        <v>69852</v>
      </c>
      <c r="I6881" s="164" t="s">
        <v>16</v>
      </c>
      <c r="L6881" s="164">
        <v>2024</v>
      </c>
      <c r="M6881" s="164" t="s">
        <v>525</v>
      </c>
      <c r="N6881" s="164" t="s">
        <v>569</v>
      </c>
    </row>
    <row r="6882" spans="1:15" s="164" customFormat="1" ht="15" x14ac:dyDescent="0.15">
      <c r="A6882" s="164" t="s">
        <v>521</v>
      </c>
      <c r="B6882" s="164" t="s">
        <v>647</v>
      </c>
      <c r="C6882" s="164" t="s">
        <v>523</v>
      </c>
      <c r="D6882" s="164" t="s">
        <v>525</v>
      </c>
      <c r="E6882" s="164" t="s">
        <v>531</v>
      </c>
      <c r="F6882" s="193">
        <v>45806</v>
      </c>
      <c r="G6882" s="164" t="s">
        <v>659</v>
      </c>
      <c r="H6882" s="194">
        <v>181720</v>
      </c>
      <c r="I6882" s="164" t="s">
        <v>16</v>
      </c>
      <c r="L6882" s="164">
        <v>2024</v>
      </c>
      <c r="M6882" s="164" t="s">
        <v>525</v>
      </c>
      <c r="N6882" s="164" t="s">
        <v>569</v>
      </c>
    </row>
    <row r="6883" spans="1:15" s="164" customFormat="1" ht="15" x14ac:dyDescent="0.15">
      <c r="A6883" s="164" t="s">
        <v>521</v>
      </c>
      <c r="B6883" s="164" t="s">
        <v>647</v>
      </c>
      <c r="C6883" s="164" t="s">
        <v>523</v>
      </c>
      <c r="D6883" s="164" t="s">
        <v>525</v>
      </c>
      <c r="E6883" s="164" t="s">
        <v>525</v>
      </c>
      <c r="F6883" s="193">
        <v>45806</v>
      </c>
      <c r="G6883" s="164" t="s">
        <v>651</v>
      </c>
      <c r="H6883" s="194">
        <v>124755</v>
      </c>
      <c r="I6883" s="164" t="s">
        <v>16</v>
      </c>
      <c r="L6883" s="164">
        <v>2024</v>
      </c>
      <c r="M6883" s="164" t="s">
        <v>525</v>
      </c>
      <c r="N6883" s="164" t="s">
        <v>569</v>
      </c>
    </row>
    <row r="6884" spans="1:15" s="164" customFormat="1" ht="15" x14ac:dyDescent="0.15">
      <c r="A6884" s="164" t="s">
        <v>521</v>
      </c>
      <c r="B6884" s="164" t="s">
        <v>647</v>
      </c>
      <c r="C6884" s="164" t="s">
        <v>523</v>
      </c>
      <c r="D6884" s="164" t="s">
        <v>525</v>
      </c>
      <c r="E6884" s="164" t="s">
        <v>531</v>
      </c>
      <c r="F6884" s="193">
        <v>45806</v>
      </c>
      <c r="G6884" s="164" t="s">
        <v>651</v>
      </c>
      <c r="H6884" s="194">
        <v>174240</v>
      </c>
      <c r="I6884" s="164" t="s">
        <v>16</v>
      </c>
      <c r="L6884" s="164">
        <v>2024</v>
      </c>
      <c r="M6884" s="164" t="s">
        <v>525</v>
      </c>
      <c r="N6884" s="164" t="s">
        <v>569</v>
      </c>
    </row>
    <row r="6885" spans="1:15" s="164" customFormat="1" ht="15" x14ac:dyDescent="0.15">
      <c r="A6885" s="164" t="s">
        <v>521</v>
      </c>
      <c r="B6885" s="164" t="s">
        <v>647</v>
      </c>
      <c r="C6885" s="164" t="s">
        <v>523</v>
      </c>
      <c r="D6885" s="164" t="s">
        <v>525</v>
      </c>
      <c r="E6885" s="164" t="s">
        <v>531</v>
      </c>
      <c r="F6885" s="193">
        <v>45806</v>
      </c>
      <c r="G6885" s="164" t="s">
        <v>649</v>
      </c>
      <c r="H6885" s="194">
        <v>40590</v>
      </c>
      <c r="I6885" s="164" t="s">
        <v>16</v>
      </c>
      <c r="L6885" s="164">
        <v>2024</v>
      </c>
      <c r="M6885" s="164" t="s">
        <v>525</v>
      </c>
      <c r="N6885" s="164" t="s">
        <v>569</v>
      </c>
    </row>
    <row r="6886" spans="1:15" s="164" customFormat="1" ht="15" x14ac:dyDescent="0.15">
      <c r="A6886" s="164" t="s">
        <v>521</v>
      </c>
      <c r="B6886" s="164" t="s">
        <v>647</v>
      </c>
      <c r="C6886" s="164" t="s">
        <v>523</v>
      </c>
      <c r="D6886" s="164" t="s">
        <v>525</v>
      </c>
      <c r="E6886" s="164" t="s">
        <v>525</v>
      </c>
      <c r="F6886" s="193">
        <v>45806</v>
      </c>
      <c r="G6886" s="164" t="s">
        <v>652</v>
      </c>
      <c r="H6886" s="194">
        <v>247984</v>
      </c>
      <c r="I6886" s="164" t="s">
        <v>16</v>
      </c>
      <c r="L6886" s="164">
        <v>2024</v>
      </c>
      <c r="M6886" s="164" t="s">
        <v>525</v>
      </c>
      <c r="N6886" s="164" t="s">
        <v>569</v>
      </c>
    </row>
    <row r="6887" spans="1:15" s="164" customFormat="1" ht="15" x14ac:dyDescent="0.15">
      <c r="A6887" s="164" t="s">
        <v>521</v>
      </c>
      <c r="B6887" s="164" t="s">
        <v>647</v>
      </c>
      <c r="C6887" s="164" t="s">
        <v>523</v>
      </c>
      <c r="D6887" s="164" t="s">
        <v>525</v>
      </c>
      <c r="E6887" s="164" t="s">
        <v>525</v>
      </c>
      <c r="F6887" s="193">
        <v>45805</v>
      </c>
      <c r="G6887" s="164" t="s">
        <v>650</v>
      </c>
      <c r="H6887" s="194">
        <v>3948708</v>
      </c>
      <c r="I6887" s="164" t="s">
        <v>16</v>
      </c>
      <c r="L6887" s="164">
        <v>2024</v>
      </c>
      <c r="M6887" s="164" t="s">
        <v>525</v>
      </c>
      <c r="N6887" s="164" t="s">
        <v>569</v>
      </c>
    </row>
    <row r="6888" spans="1:15" s="164" customFormat="1" ht="15" x14ac:dyDescent="0.15">
      <c r="A6888" s="164" t="s">
        <v>521</v>
      </c>
      <c r="B6888" s="164" t="s">
        <v>522</v>
      </c>
      <c r="C6888" s="164" t="s">
        <v>523</v>
      </c>
      <c r="D6888" s="164" t="s">
        <v>530</v>
      </c>
      <c r="E6888" s="164" t="s">
        <v>517</v>
      </c>
      <c r="F6888" s="193">
        <v>45805</v>
      </c>
      <c r="G6888" s="164" t="s">
        <v>18</v>
      </c>
      <c r="H6888" s="194">
        <v>157600</v>
      </c>
      <c r="I6888" s="164" t="s">
        <v>16</v>
      </c>
      <c r="J6888" s="164">
        <v>394</v>
      </c>
      <c r="L6888" s="164">
        <v>2025</v>
      </c>
      <c r="M6888" s="164" t="s">
        <v>525</v>
      </c>
      <c r="N6888" s="164" t="s">
        <v>526</v>
      </c>
      <c r="O6888" s="164" t="s">
        <v>734</v>
      </c>
    </row>
    <row r="6889" spans="1:15" s="164" customFormat="1" ht="15" x14ac:dyDescent="0.15">
      <c r="A6889" s="164" t="s">
        <v>521</v>
      </c>
      <c r="B6889" s="164" t="s">
        <v>647</v>
      </c>
      <c r="C6889" s="164" t="s">
        <v>535</v>
      </c>
      <c r="D6889" s="164" t="s">
        <v>525</v>
      </c>
      <c r="E6889" s="164" t="s">
        <v>519</v>
      </c>
      <c r="F6889" s="193">
        <v>45805</v>
      </c>
      <c r="G6889" s="164" t="s">
        <v>650</v>
      </c>
      <c r="H6889" s="194">
        <v>348260</v>
      </c>
      <c r="I6889" s="164" t="s">
        <v>16</v>
      </c>
      <c r="L6889" s="164">
        <v>2024</v>
      </c>
      <c r="M6889" s="164" t="s">
        <v>525</v>
      </c>
      <c r="N6889" s="164" t="s">
        <v>569</v>
      </c>
    </row>
    <row r="6890" spans="1:15" s="164" customFormat="1" ht="15" x14ac:dyDescent="0.15">
      <c r="A6890" s="164" t="s">
        <v>521</v>
      </c>
      <c r="B6890" s="164" t="s">
        <v>687</v>
      </c>
      <c r="C6890" s="164" t="s">
        <v>523</v>
      </c>
      <c r="D6890" s="164" t="s">
        <v>530</v>
      </c>
      <c r="E6890" s="164" t="s">
        <v>517</v>
      </c>
      <c r="F6890" s="193">
        <v>45805</v>
      </c>
      <c r="G6890" s="164" t="s">
        <v>39</v>
      </c>
      <c r="H6890" s="194">
        <v>204000</v>
      </c>
      <c r="I6890" s="164" t="s">
        <v>16</v>
      </c>
      <c r="J6890" s="164">
        <v>510</v>
      </c>
      <c r="L6890" s="164">
        <v>2025</v>
      </c>
      <c r="M6890" s="164" t="s">
        <v>525</v>
      </c>
      <c r="N6890" s="164" t="s">
        <v>526</v>
      </c>
      <c r="O6890" s="164" t="s">
        <v>735</v>
      </c>
    </row>
    <row r="6891" spans="1:15" s="164" customFormat="1" ht="15" x14ac:dyDescent="0.15">
      <c r="A6891" s="164" t="s">
        <v>521</v>
      </c>
      <c r="B6891" s="164" t="s">
        <v>647</v>
      </c>
      <c r="C6891" s="164" t="s">
        <v>523</v>
      </c>
      <c r="D6891" s="164" t="s">
        <v>525</v>
      </c>
      <c r="E6891" s="164" t="s">
        <v>519</v>
      </c>
      <c r="F6891" s="193">
        <v>45805</v>
      </c>
      <c r="G6891" s="164" t="s">
        <v>650</v>
      </c>
      <c r="H6891" s="194">
        <v>992180</v>
      </c>
      <c r="I6891" s="164" t="s">
        <v>16</v>
      </c>
      <c r="L6891" s="164">
        <v>2024</v>
      </c>
      <c r="M6891" s="164" t="s">
        <v>525</v>
      </c>
      <c r="N6891" s="164" t="s">
        <v>569</v>
      </c>
    </row>
    <row r="6892" spans="1:15" s="164" customFormat="1" ht="15" x14ac:dyDescent="0.15">
      <c r="A6892" s="164" t="s">
        <v>521</v>
      </c>
      <c r="B6892" s="164" t="s">
        <v>647</v>
      </c>
      <c r="C6892" s="164" t="s">
        <v>535</v>
      </c>
      <c r="D6892" s="164" t="s">
        <v>525</v>
      </c>
      <c r="E6892" s="164" t="s">
        <v>531</v>
      </c>
      <c r="F6892" s="193">
        <v>45805</v>
      </c>
      <c r="G6892" s="164" t="s">
        <v>650</v>
      </c>
      <c r="H6892" s="194">
        <v>112035</v>
      </c>
      <c r="I6892" s="164" t="s">
        <v>16</v>
      </c>
      <c r="L6892" s="164">
        <v>2024</v>
      </c>
      <c r="M6892" s="164" t="s">
        <v>525</v>
      </c>
      <c r="N6892" s="164" t="s">
        <v>569</v>
      </c>
    </row>
    <row r="6893" spans="1:15" s="164" customFormat="1" ht="15" x14ac:dyDescent="0.15">
      <c r="A6893" s="164" t="s">
        <v>521</v>
      </c>
      <c r="B6893" s="164" t="s">
        <v>647</v>
      </c>
      <c r="C6893" s="164" t="s">
        <v>523</v>
      </c>
      <c r="D6893" s="164" t="s">
        <v>525</v>
      </c>
      <c r="E6893" s="164" t="s">
        <v>531</v>
      </c>
      <c r="F6893" s="193">
        <v>45805</v>
      </c>
      <c r="G6893" s="164" t="s">
        <v>650</v>
      </c>
      <c r="H6893" s="194">
        <v>7918582</v>
      </c>
      <c r="I6893" s="164" t="s">
        <v>16</v>
      </c>
      <c r="L6893" s="164">
        <v>2024</v>
      </c>
      <c r="M6893" s="164" t="s">
        <v>525</v>
      </c>
      <c r="N6893" s="164" t="s">
        <v>569</v>
      </c>
    </row>
    <row r="6894" spans="1:15" s="164" customFormat="1" ht="15" x14ac:dyDescent="0.15">
      <c r="A6894" s="164" t="s">
        <v>521</v>
      </c>
      <c r="B6894" s="164" t="s">
        <v>647</v>
      </c>
      <c r="C6894" s="164" t="s">
        <v>523</v>
      </c>
      <c r="D6894" s="164" t="s">
        <v>525</v>
      </c>
      <c r="E6894" s="164" t="s">
        <v>525</v>
      </c>
      <c r="F6894" s="193">
        <v>45805</v>
      </c>
      <c r="G6894" s="164" t="s">
        <v>648</v>
      </c>
      <c r="H6894" s="194">
        <v>54782</v>
      </c>
      <c r="I6894" s="164" t="s">
        <v>16</v>
      </c>
      <c r="L6894" s="164">
        <v>2024</v>
      </c>
      <c r="M6894" s="164" t="s">
        <v>525</v>
      </c>
      <c r="N6894" s="164" t="s">
        <v>569</v>
      </c>
    </row>
    <row r="6895" spans="1:15" s="164" customFormat="1" ht="15" x14ac:dyDescent="0.15">
      <c r="A6895" s="164" t="s">
        <v>521</v>
      </c>
      <c r="B6895" s="164" t="s">
        <v>647</v>
      </c>
      <c r="C6895" s="164" t="s">
        <v>523</v>
      </c>
      <c r="D6895" s="164" t="s">
        <v>525</v>
      </c>
      <c r="E6895" s="164" t="s">
        <v>531</v>
      </c>
      <c r="F6895" s="193">
        <v>45805</v>
      </c>
      <c r="G6895" s="164" t="s">
        <v>648</v>
      </c>
      <c r="H6895" s="194">
        <v>261397</v>
      </c>
      <c r="I6895" s="164" t="s">
        <v>16</v>
      </c>
      <c r="L6895" s="164">
        <v>2024</v>
      </c>
      <c r="M6895" s="164" t="s">
        <v>525</v>
      </c>
      <c r="N6895" s="164" t="s">
        <v>569</v>
      </c>
    </row>
    <row r="6896" spans="1:15" s="164" customFormat="1" ht="15" x14ac:dyDescent="0.15">
      <c r="A6896" s="164" t="s">
        <v>521</v>
      </c>
      <c r="B6896" s="164" t="s">
        <v>647</v>
      </c>
      <c r="C6896" s="164" t="s">
        <v>535</v>
      </c>
      <c r="D6896" s="164" t="s">
        <v>525</v>
      </c>
      <c r="E6896" s="164" t="s">
        <v>519</v>
      </c>
      <c r="F6896" s="193">
        <v>45805</v>
      </c>
      <c r="G6896" s="164" t="s">
        <v>660</v>
      </c>
      <c r="H6896" s="194">
        <v>82016</v>
      </c>
      <c r="I6896" s="164" t="s">
        <v>16</v>
      </c>
      <c r="L6896" s="164">
        <v>2024</v>
      </c>
      <c r="M6896" s="164" t="s">
        <v>525</v>
      </c>
      <c r="N6896" s="164" t="s">
        <v>569</v>
      </c>
    </row>
    <row r="6897" spans="1:15" s="164" customFormat="1" ht="15" x14ac:dyDescent="0.15">
      <c r="A6897" s="164" t="s">
        <v>521</v>
      </c>
      <c r="B6897" s="164" t="s">
        <v>647</v>
      </c>
      <c r="C6897" s="164" t="s">
        <v>523</v>
      </c>
      <c r="D6897" s="164" t="s">
        <v>525</v>
      </c>
      <c r="E6897" s="164" t="s">
        <v>525</v>
      </c>
      <c r="F6897" s="193">
        <v>45805</v>
      </c>
      <c r="G6897" s="164" t="s">
        <v>659</v>
      </c>
      <c r="H6897" s="194">
        <v>161700</v>
      </c>
      <c r="I6897" s="164" t="s">
        <v>16</v>
      </c>
      <c r="L6897" s="164">
        <v>2024</v>
      </c>
      <c r="M6897" s="164" t="s">
        <v>525</v>
      </c>
      <c r="N6897" s="164" t="s">
        <v>569</v>
      </c>
    </row>
    <row r="6898" spans="1:15" s="164" customFormat="1" ht="15" x14ac:dyDescent="0.15">
      <c r="A6898" s="164" t="s">
        <v>521</v>
      </c>
      <c r="B6898" s="164" t="s">
        <v>647</v>
      </c>
      <c r="C6898" s="164" t="s">
        <v>523</v>
      </c>
      <c r="D6898" s="164" t="s">
        <v>525</v>
      </c>
      <c r="E6898" s="164" t="s">
        <v>531</v>
      </c>
      <c r="F6898" s="193">
        <v>45805</v>
      </c>
      <c r="G6898" s="164" t="s">
        <v>659</v>
      </c>
      <c r="H6898" s="194">
        <v>342650</v>
      </c>
      <c r="I6898" s="164" t="s">
        <v>16</v>
      </c>
      <c r="L6898" s="164">
        <v>2024</v>
      </c>
      <c r="M6898" s="164" t="s">
        <v>525</v>
      </c>
      <c r="N6898" s="164" t="s">
        <v>569</v>
      </c>
    </row>
    <row r="6899" spans="1:15" s="164" customFormat="1" ht="15" x14ac:dyDescent="0.15">
      <c r="A6899" s="164" t="s">
        <v>521</v>
      </c>
      <c r="B6899" s="164" t="s">
        <v>647</v>
      </c>
      <c r="C6899" s="164" t="s">
        <v>523</v>
      </c>
      <c r="D6899" s="164" t="s">
        <v>525</v>
      </c>
      <c r="E6899" s="164" t="s">
        <v>525</v>
      </c>
      <c r="F6899" s="193">
        <v>45805</v>
      </c>
      <c r="G6899" s="164" t="s">
        <v>651</v>
      </c>
      <c r="H6899" s="194">
        <v>131644</v>
      </c>
      <c r="I6899" s="164" t="s">
        <v>16</v>
      </c>
      <c r="L6899" s="164">
        <v>2024</v>
      </c>
      <c r="M6899" s="164" t="s">
        <v>525</v>
      </c>
      <c r="N6899" s="164" t="s">
        <v>569</v>
      </c>
    </row>
    <row r="6900" spans="1:15" s="164" customFormat="1" ht="15" x14ac:dyDescent="0.15">
      <c r="A6900" s="164" t="s">
        <v>521</v>
      </c>
      <c r="B6900" s="164" t="s">
        <v>647</v>
      </c>
      <c r="C6900" s="164" t="s">
        <v>523</v>
      </c>
      <c r="D6900" s="164" t="s">
        <v>525</v>
      </c>
      <c r="E6900" s="164" t="s">
        <v>531</v>
      </c>
      <c r="F6900" s="193">
        <v>45805</v>
      </c>
      <c r="G6900" s="164" t="s">
        <v>651</v>
      </c>
      <c r="H6900" s="194">
        <v>1321483</v>
      </c>
      <c r="I6900" s="164" t="s">
        <v>16</v>
      </c>
      <c r="L6900" s="164">
        <v>2024</v>
      </c>
      <c r="M6900" s="164" t="s">
        <v>525</v>
      </c>
      <c r="N6900" s="164" t="s">
        <v>569</v>
      </c>
    </row>
    <row r="6901" spans="1:15" s="164" customFormat="1" ht="15" x14ac:dyDescent="0.15">
      <c r="A6901" s="164" t="s">
        <v>521</v>
      </c>
      <c r="B6901" s="164" t="s">
        <v>647</v>
      </c>
      <c r="C6901" s="164" t="s">
        <v>523</v>
      </c>
      <c r="D6901" s="164" t="s">
        <v>525</v>
      </c>
      <c r="E6901" s="164" t="s">
        <v>531</v>
      </c>
      <c r="F6901" s="193">
        <v>45805</v>
      </c>
      <c r="G6901" s="164" t="s">
        <v>649</v>
      </c>
      <c r="H6901" s="194">
        <v>553399</v>
      </c>
      <c r="I6901" s="164" t="s">
        <v>16</v>
      </c>
      <c r="L6901" s="164">
        <v>2024</v>
      </c>
      <c r="M6901" s="164" t="s">
        <v>525</v>
      </c>
      <c r="N6901" s="164" t="s">
        <v>569</v>
      </c>
    </row>
    <row r="6902" spans="1:15" s="164" customFormat="1" ht="15" x14ac:dyDescent="0.15">
      <c r="A6902" s="164" t="s">
        <v>521</v>
      </c>
      <c r="B6902" s="164" t="s">
        <v>647</v>
      </c>
      <c r="C6902" s="164" t="s">
        <v>523</v>
      </c>
      <c r="D6902" s="164" t="s">
        <v>525</v>
      </c>
      <c r="E6902" s="164" t="s">
        <v>531</v>
      </c>
      <c r="F6902" s="193">
        <v>45805</v>
      </c>
      <c r="G6902" s="164" t="s">
        <v>652</v>
      </c>
      <c r="H6902" s="194">
        <v>831600</v>
      </c>
      <c r="I6902" s="164" t="s">
        <v>16</v>
      </c>
      <c r="L6902" s="164">
        <v>2024</v>
      </c>
      <c r="M6902" s="164" t="s">
        <v>525</v>
      </c>
      <c r="N6902" s="164" t="s">
        <v>569</v>
      </c>
    </row>
    <row r="6903" spans="1:15" s="164" customFormat="1" ht="15" x14ac:dyDescent="0.15">
      <c r="A6903" s="164" t="s">
        <v>521</v>
      </c>
      <c r="B6903" s="164" t="s">
        <v>603</v>
      </c>
      <c r="C6903" s="164" t="s">
        <v>523</v>
      </c>
      <c r="D6903" s="164" t="s">
        <v>525</v>
      </c>
      <c r="E6903" s="164" t="s">
        <v>525</v>
      </c>
      <c r="F6903" s="193">
        <v>45805</v>
      </c>
      <c r="G6903" s="164" t="s">
        <v>604</v>
      </c>
      <c r="H6903" s="194">
        <v>900</v>
      </c>
      <c r="I6903" s="164" t="s">
        <v>22</v>
      </c>
      <c r="L6903" s="164">
        <v>2024</v>
      </c>
      <c r="M6903" s="164" t="s">
        <v>525</v>
      </c>
      <c r="N6903" s="164" t="s">
        <v>569</v>
      </c>
    </row>
    <row r="6904" spans="1:15" s="164" customFormat="1" ht="15" x14ac:dyDescent="0.15">
      <c r="A6904" s="164" t="s">
        <v>521</v>
      </c>
      <c r="B6904" s="164" t="s">
        <v>609</v>
      </c>
      <c r="C6904" s="164" t="s">
        <v>523</v>
      </c>
      <c r="D6904" s="164" t="s">
        <v>530</v>
      </c>
      <c r="E6904" s="164" t="s">
        <v>518</v>
      </c>
      <c r="F6904" s="193">
        <v>45805</v>
      </c>
      <c r="G6904" s="164" t="s">
        <v>25</v>
      </c>
      <c r="H6904" s="194">
        <v>873600</v>
      </c>
      <c r="I6904" s="164" t="s">
        <v>16</v>
      </c>
      <c r="J6904" s="164">
        <v>2184</v>
      </c>
      <c r="L6904" s="164">
        <v>2025</v>
      </c>
      <c r="M6904" s="164" t="s">
        <v>525</v>
      </c>
      <c r="N6904" s="164" t="s">
        <v>526</v>
      </c>
    </row>
    <row r="6905" spans="1:15" s="164" customFormat="1" ht="15" x14ac:dyDescent="0.15">
      <c r="A6905" s="164" t="s">
        <v>521</v>
      </c>
      <c r="B6905" s="164" t="s">
        <v>609</v>
      </c>
      <c r="C6905" s="164" t="s">
        <v>523</v>
      </c>
      <c r="D6905" s="164" t="s">
        <v>524</v>
      </c>
      <c r="E6905" s="164" t="s">
        <v>519</v>
      </c>
      <c r="F6905" s="193">
        <v>45805</v>
      </c>
      <c r="G6905" s="164" t="s">
        <v>25</v>
      </c>
      <c r="H6905" s="194">
        <v>65025</v>
      </c>
      <c r="I6905" s="164" t="s">
        <v>16</v>
      </c>
      <c r="J6905" s="164">
        <v>765</v>
      </c>
      <c r="L6905" s="164">
        <v>2025</v>
      </c>
      <c r="M6905" s="164" t="s">
        <v>525</v>
      </c>
      <c r="N6905" s="164" t="s">
        <v>526</v>
      </c>
    </row>
    <row r="6906" spans="1:15" s="164" customFormat="1" ht="15" x14ac:dyDescent="0.15">
      <c r="A6906" s="164" t="s">
        <v>521</v>
      </c>
      <c r="B6906" s="164" t="s">
        <v>688</v>
      </c>
      <c r="C6906" s="164" t="s">
        <v>523</v>
      </c>
      <c r="D6906" s="164" t="s">
        <v>530</v>
      </c>
      <c r="E6906" s="164" t="s">
        <v>518</v>
      </c>
      <c r="F6906" s="193">
        <v>45805</v>
      </c>
      <c r="G6906" s="164" t="s">
        <v>689</v>
      </c>
      <c r="H6906" s="194">
        <v>440000</v>
      </c>
      <c r="I6906" s="164" t="s">
        <v>16</v>
      </c>
      <c r="L6906" s="164">
        <v>2025</v>
      </c>
      <c r="M6906" s="164" t="s">
        <v>525</v>
      </c>
      <c r="N6906" s="164" t="s">
        <v>526</v>
      </c>
    </row>
    <row r="6907" spans="1:15" s="164" customFormat="1" ht="15" x14ac:dyDescent="0.15">
      <c r="A6907" s="164" t="s">
        <v>521</v>
      </c>
      <c r="B6907" s="164" t="s">
        <v>688</v>
      </c>
      <c r="C6907" s="164" t="s">
        <v>523</v>
      </c>
      <c r="D6907" s="164" t="s">
        <v>530</v>
      </c>
      <c r="E6907" s="164" t="s">
        <v>517</v>
      </c>
      <c r="F6907" s="193">
        <v>45805</v>
      </c>
      <c r="G6907" s="164" t="s">
        <v>689</v>
      </c>
      <c r="H6907" s="194">
        <v>3200000</v>
      </c>
      <c r="I6907" s="164" t="s">
        <v>16</v>
      </c>
      <c r="L6907" s="164">
        <v>2025</v>
      </c>
      <c r="M6907" s="164" t="s">
        <v>525</v>
      </c>
      <c r="N6907" s="164" t="s">
        <v>526</v>
      </c>
    </row>
    <row r="6908" spans="1:15" s="164" customFormat="1" ht="15" x14ac:dyDescent="0.15">
      <c r="A6908" s="164" t="s">
        <v>521</v>
      </c>
      <c r="B6908" s="164" t="s">
        <v>609</v>
      </c>
      <c r="C6908" s="164" t="s">
        <v>523</v>
      </c>
      <c r="D6908" s="164" t="s">
        <v>530</v>
      </c>
      <c r="E6908" s="164" t="s">
        <v>517</v>
      </c>
      <c r="F6908" s="193">
        <v>45805</v>
      </c>
      <c r="G6908" s="164" t="s">
        <v>25</v>
      </c>
      <c r="H6908" s="194">
        <v>8601600</v>
      </c>
      <c r="I6908" s="164" t="s">
        <v>16</v>
      </c>
      <c r="J6908" s="164">
        <v>21504</v>
      </c>
      <c r="L6908" s="164">
        <v>2025</v>
      </c>
      <c r="M6908" s="164" t="s">
        <v>525</v>
      </c>
      <c r="N6908" s="164" t="s">
        <v>526</v>
      </c>
    </row>
    <row r="6909" spans="1:15" s="164" customFormat="1" ht="15" x14ac:dyDescent="0.15">
      <c r="A6909" s="164" t="s">
        <v>521</v>
      </c>
      <c r="B6909" s="164" t="s">
        <v>687</v>
      </c>
      <c r="C6909" s="164" t="s">
        <v>523</v>
      </c>
      <c r="D6909" s="164" t="s">
        <v>530</v>
      </c>
      <c r="E6909" s="164" t="s">
        <v>517</v>
      </c>
      <c r="F6909" s="193">
        <v>45804</v>
      </c>
      <c r="G6909" s="164" t="s">
        <v>39</v>
      </c>
      <c r="H6909" s="194">
        <v>68000</v>
      </c>
      <c r="I6909" s="164" t="s">
        <v>16</v>
      </c>
      <c r="J6909" s="164">
        <v>170</v>
      </c>
      <c r="L6909" s="164">
        <v>2025</v>
      </c>
      <c r="M6909" s="164" t="s">
        <v>525</v>
      </c>
      <c r="N6909" s="164" t="s">
        <v>526</v>
      </c>
      <c r="O6909" s="164" t="s">
        <v>736</v>
      </c>
    </row>
    <row r="6910" spans="1:15" s="164" customFormat="1" ht="15" x14ac:dyDescent="0.15">
      <c r="A6910" s="164" t="s">
        <v>521</v>
      </c>
      <c r="B6910" s="164" t="s">
        <v>688</v>
      </c>
      <c r="C6910" s="164" t="s">
        <v>523</v>
      </c>
      <c r="D6910" s="164" t="s">
        <v>530</v>
      </c>
      <c r="E6910" s="164" t="s">
        <v>518</v>
      </c>
      <c r="F6910" s="193">
        <v>45804</v>
      </c>
      <c r="G6910" s="164" t="s">
        <v>689</v>
      </c>
      <c r="H6910" s="194">
        <v>560000</v>
      </c>
      <c r="I6910" s="164" t="s">
        <v>16</v>
      </c>
      <c r="L6910" s="164">
        <v>2025</v>
      </c>
      <c r="M6910" s="164" t="s">
        <v>525</v>
      </c>
      <c r="N6910" s="164" t="s">
        <v>526</v>
      </c>
    </row>
    <row r="6911" spans="1:15" s="164" customFormat="1" ht="15" x14ac:dyDescent="0.15">
      <c r="A6911" s="164" t="s">
        <v>521</v>
      </c>
      <c r="B6911" s="164" t="s">
        <v>647</v>
      </c>
      <c r="C6911" s="164" t="s">
        <v>523</v>
      </c>
      <c r="D6911" s="164" t="s">
        <v>525</v>
      </c>
      <c r="E6911" s="164" t="s">
        <v>525</v>
      </c>
      <c r="F6911" s="193">
        <v>45804</v>
      </c>
      <c r="G6911" s="164" t="s">
        <v>650</v>
      </c>
      <c r="H6911" s="194">
        <v>8629755</v>
      </c>
      <c r="I6911" s="164" t="s">
        <v>16</v>
      </c>
      <c r="L6911" s="164">
        <v>2024</v>
      </c>
      <c r="M6911" s="164" t="s">
        <v>525</v>
      </c>
      <c r="N6911" s="164" t="s">
        <v>569</v>
      </c>
    </row>
    <row r="6912" spans="1:15" s="164" customFormat="1" ht="15" x14ac:dyDescent="0.15">
      <c r="A6912" s="164" t="s">
        <v>521</v>
      </c>
      <c r="B6912" s="164" t="s">
        <v>688</v>
      </c>
      <c r="C6912" s="164" t="s">
        <v>523</v>
      </c>
      <c r="D6912" s="164" t="s">
        <v>530</v>
      </c>
      <c r="E6912" s="164" t="s">
        <v>517</v>
      </c>
      <c r="F6912" s="193">
        <v>45804</v>
      </c>
      <c r="G6912" s="164" t="s">
        <v>689</v>
      </c>
      <c r="H6912" s="194">
        <v>3200000</v>
      </c>
      <c r="I6912" s="164" t="s">
        <v>16</v>
      </c>
      <c r="L6912" s="164">
        <v>2025</v>
      </c>
      <c r="M6912" s="164" t="s">
        <v>525</v>
      </c>
      <c r="N6912" s="164" t="s">
        <v>526</v>
      </c>
    </row>
    <row r="6913" spans="1:14" s="164" customFormat="1" ht="15" x14ac:dyDescent="0.15">
      <c r="A6913" s="164" t="s">
        <v>521</v>
      </c>
      <c r="B6913" s="164" t="s">
        <v>647</v>
      </c>
      <c r="C6913" s="164" t="s">
        <v>535</v>
      </c>
      <c r="D6913" s="164" t="s">
        <v>525</v>
      </c>
      <c r="E6913" s="164" t="s">
        <v>519</v>
      </c>
      <c r="F6913" s="193">
        <v>45804</v>
      </c>
      <c r="G6913" s="164" t="s">
        <v>650</v>
      </c>
      <c r="H6913" s="194">
        <v>358813</v>
      </c>
      <c r="I6913" s="164" t="s">
        <v>16</v>
      </c>
      <c r="L6913" s="164">
        <v>2024</v>
      </c>
      <c r="M6913" s="164" t="s">
        <v>525</v>
      </c>
      <c r="N6913" s="164" t="s">
        <v>569</v>
      </c>
    </row>
    <row r="6914" spans="1:14" s="164" customFormat="1" ht="15" x14ac:dyDescent="0.15">
      <c r="A6914" s="164" t="s">
        <v>521</v>
      </c>
      <c r="B6914" s="164" t="s">
        <v>609</v>
      </c>
      <c r="C6914" s="164" t="s">
        <v>523</v>
      </c>
      <c r="D6914" s="164" t="s">
        <v>530</v>
      </c>
      <c r="E6914" s="164" t="s">
        <v>518</v>
      </c>
      <c r="F6914" s="193">
        <v>45804</v>
      </c>
      <c r="G6914" s="164" t="s">
        <v>725</v>
      </c>
      <c r="H6914" s="194">
        <v>1456000</v>
      </c>
      <c r="I6914" s="164" t="s">
        <v>16</v>
      </c>
      <c r="J6914" s="164">
        <v>3640</v>
      </c>
      <c r="L6914" s="164">
        <v>2025</v>
      </c>
      <c r="M6914" s="164" t="s">
        <v>525</v>
      </c>
      <c r="N6914" s="164" t="s">
        <v>526</v>
      </c>
    </row>
    <row r="6915" spans="1:14" s="164" customFormat="1" ht="15" x14ac:dyDescent="0.15">
      <c r="A6915" s="164" t="s">
        <v>521</v>
      </c>
      <c r="B6915" s="164" t="s">
        <v>647</v>
      </c>
      <c r="C6915" s="164" t="s">
        <v>523</v>
      </c>
      <c r="D6915" s="164" t="s">
        <v>525</v>
      </c>
      <c r="E6915" s="164" t="s">
        <v>519</v>
      </c>
      <c r="F6915" s="193">
        <v>45804</v>
      </c>
      <c r="G6915" s="164" t="s">
        <v>650</v>
      </c>
      <c r="H6915" s="194">
        <v>1840982</v>
      </c>
      <c r="I6915" s="164" t="s">
        <v>16</v>
      </c>
      <c r="L6915" s="164">
        <v>2024</v>
      </c>
      <c r="M6915" s="164" t="s">
        <v>525</v>
      </c>
      <c r="N6915" s="164" t="s">
        <v>569</v>
      </c>
    </row>
    <row r="6916" spans="1:14" s="164" customFormat="1" ht="15" x14ac:dyDescent="0.15">
      <c r="A6916" s="164" t="s">
        <v>521</v>
      </c>
      <c r="B6916" s="164" t="s">
        <v>609</v>
      </c>
      <c r="C6916" s="164" t="s">
        <v>523</v>
      </c>
      <c r="D6916" s="164" t="s">
        <v>524</v>
      </c>
      <c r="E6916" s="164" t="s">
        <v>519</v>
      </c>
      <c r="F6916" s="193">
        <v>45804</v>
      </c>
      <c r="G6916" s="164" t="s">
        <v>725</v>
      </c>
      <c r="H6916" s="194">
        <v>137275</v>
      </c>
      <c r="I6916" s="164" t="s">
        <v>16</v>
      </c>
      <c r="J6916" s="164">
        <v>1615</v>
      </c>
      <c r="L6916" s="164">
        <v>2025</v>
      </c>
      <c r="M6916" s="164" t="s">
        <v>525</v>
      </c>
      <c r="N6916" s="164" t="s">
        <v>526</v>
      </c>
    </row>
    <row r="6917" spans="1:14" s="164" customFormat="1" ht="15" x14ac:dyDescent="0.15">
      <c r="A6917" s="164" t="s">
        <v>521</v>
      </c>
      <c r="B6917" s="164" t="s">
        <v>647</v>
      </c>
      <c r="C6917" s="164" t="s">
        <v>535</v>
      </c>
      <c r="D6917" s="164" t="s">
        <v>525</v>
      </c>
      <c r="E6917" s="164" t="s">
        <v>531</v>
      </c>
      <c r="F6917" s="193">
        <v>45804</v>
      </c>
      <c r="G6917" s="164" t="s">
        <v>650</v>
      </c>
      <c r="H6917" s="194">
        <v>341983</v>
      </c>
      <c r="I6917" s="164" t="s">
        <v>16</v>
      </c>
      <c r="L6917" s="164">
        <v>2024</v>
      </c>
      <c r="M6917" s="164" t="s">
        <v>525</v>
      </c>
      <c r="N6917" s="164" t="s">
        <v>569</v>
      </c>
    </row>
    <row r="6918" spans="1:14" s="164" customFormat="1" ht="15" x14ac:dyDescent="0.15">
      <c r="A6918" s="164" t="s">
        <v>521</v>
      </c>
      <c r="B6918" s="164" t="s">
        <v>609</v>
      </c>
      <c r="C6918" s="164" t="s">
        <v>523</v>
      </c>
      <c r="D6918" s="164" t="s">
        <v>530</v>
      </c>
      <c r="E6918" s="164" t="s">
        <v>517</v>
      </c>
      <c r="F6918" s="193">
        <v>45804</v>
      </c>
      <c r="G6918" s="164" t="s">
        <v>725</v>
      </c>
      <c r="H6918" s="194">
        <v>17315200</v>
      </c>
      <c r="I6918" s="164" t="s">
        <v>16</v>
      </c>
      <c r="J6918" s="164">
        <v>43288</v>
      </c>
      <c r="L6918" s="164">
        <v>2025</v>
      </c>
      <c r="M6918" s="164" t="s">
        <v>525</v>
      </c>
      <c r="N6918" s="164" t="s">
        <v>526</v>
      </c>
    </row>
    <row r="6919" spans="1:14" s="164" customFormat="1" ht="15" x14ac:dyDescent="0.15">
      <c r="A6919" s="164" t="s">
        <v>521</v>
      </c>
      <c r="B6919" s="164" t="s">
        <v>647</v>
      </c>
      <c r="C6919" s="164" t="s">
        <v>523</v>
      </c>
      <c r="D6919" s="164" t="s">
        <v>525</v>
      </c>
      <c r="E6919" s="164" t="s">
        <v>531</v>
      </c>
      <c r="F6919" s="193">
        <v>45804</v>
      </c>
      <c r="G6919" s="164" t="s">
        <v>650</v>
      </c>
      <c r="H6919" s="194">
        <v>12805445</v>
      </c>
      <c r="I6919" s="164" t="s">
        <v>16</v>
      </c>
      <c r="L6919" s="164">
        <v>2024</v>
      </c>
      <c r="M6919" s="164" t="s">
        <v>525</v>
      </c>
      <c r="N6919" s="164" t="s">
        <v>569</v>
      </c>
    </row>
    <row r="6920" spans="1:14" s="164" customFormat="1" ht="15" x14ac:dyDescent="0.15">
      <c r="A6920" s="164" t="s">
        <v>521</v>
      </c>
      <c r="B6920" s="164" t="s">
        <v>647</v>
      </c>
      <c r="C6920" s="164" t="s">
        <v>523</v>
      </c>
      <c r="D6920" s="164" t="s">
        <v>525</v>
      </c>
      <c r="E6920" s="164" t="s">
        <v>525</v>
      </c>
      <c r="F6920" s="193">
        <v>45804</v>
      </c>
      <c r="G6920" s="164" t="s">
        <v>648</v>
      </c>
      <c r="H6920" s="194">
        <v>3590</v>
      </c>
      <c r="I6920" s="164" t="s">
        <v>16</v>
      </c>
      <c r="L6920" s="164">
        <v>2024</v>
      </c>
      <c r="M6920" s="164" t="s">
        <v>525</v>
      </c>
      <c r="N6920" s="164" t="s">
        <v>569</v>
      </c>
    </row>
    <row r="6921" spans="1:14" s="164" customFormat="1" ht="15" x14ac:dyDescent="0.15">
      <c r="A6921" s="164" t="s">
        <v>521</v>
      </c>
      <c r="B6921" s="164" t="s">
        <v>647</v>
      </c>
      <c r="C6921" s="164" t="s">
        <v>523</v>
      </c>
      <c r="D6921" s="164" t="s">
        <v>525</v>
      </c>
      <c r="E6921" s="164" t="s">
        <v>531</v>
      </c>
      <c r="F6921" s="193">
        <v>45804</v>
      </c>
      <c r="G6921" s="164" t="s">
        <v>648</v>
      </c>
      <c r="H6921" s="194">
        <v>560560</v>
      </c>
      <c r="I6921" s="164" t="s">
        <v>16</v>
      </c>
      <c r="L6921" s="164">
        <v>2024</v>
      </c>
      <c r="M6921" s="164" t="s">
        <v>525</v>
      </c>
      <c r="N6921" s="164" t="s">
        <v>569</v>
      </c>
    </row>
    <row r="6922" spans="1:14" s="164" customFormat="1" ht="15" x14ac:dyDescent="0.15">
      <c r="A6922" s="164" t="s">
        <v>521</v>
      </c>
      <c r="B6922" s="164" t="s">
        <v>647</v>
      </c>
      <c r="C6922" s="164" t="s">
        <v>535</v>
      </c>
      <c r="D6922" s="164" t="s">
        <v>525</v>
      </c>
      <c r="E6922" s="164" t="s">
        <v>519</v>
      </c>
      <c r="F6922" s="193">
        <v>45804</v>
      </c>
      <c r="G6922" s="164" t="s">
        <v>660</v>
      </c>
      <c r="H6922" s="194">
        <v>130944</v>
      </c>
      <c r="I6922" s="164" t="s">
        <v>16</v>
      </c>
      <c r="L6922" s="164">
        <v>2024</v>
      </c>
      <c r="M6922" s="164" t="s">
        <v>525</v>
      </c>
      <c r="N6922" s="164" t="s">
        <v>569</v>
      </c>
    </row>
    <row r="6923" spans="1:14" s="164" customFormat="1" ht="15" x14ac:dyDescent="0.15">
      <c r="A6923" s="164" t="s">
        <v>521</v>
      </c>
      <c r="B6923" s="164" t="s">
        <v>647</v>
      </c>
      <c r="C6923" s="164" t="s">
        <v>523</v>
      </c>
      <c r="D6923" s="164" t="s">
        <v>525</v>
      </c>
      <c r="E6923" s="164" t="s">
        <v>525</v>
      </c>
      <c r="F6923" s="193">
        <v>45804</v>
      </c>
      <c r="G6923" s="164" t="s">
        <v>659</v>
      </c>
      <c r="H6923" s="194">
        <v>80080</v>
      </c>
      <c r="I6923" s="164" t="s">
        <v>16</v>
      </c>
      <c r="L6923" s="164">
        <v>2024</v>
      </c>
      <c r="M6923" s="164" t="s">
        <v>525</v>
      </c>
      <c r="N6923" s="164" t="s">
        <v>569</v>
      </c>
    </row>
    <row r="6924" spans="1:14" s="164" customFormat="1" ht="15" x14ac:dyDescent="0.15">
      <c r="A6924" s="164" t="s">
        <v>521</v>
      </c>
      <c r="B6924" s="164" t="s">
        <v>647</v>
      </c>
      <c r="C6924" s="164" t="s">
        <v>523</v>
      </c>
      <c r="D6924" s="164" t="s">
        <v>525</v>
      </c>
      <c r="E6924" s="164" t="s">
        <v>531</v>
      </c>
      <c r="F6924" s="193">
        <v>45804</v>
      </c>
      <c r="G6924" s="164" t="s">
        <v>659</v>
      </c>
      <c r="H6924" s="194">
        <v>192500</v>
      </c>
      <c r="I6924" s="164" t="s">
        <v>16</v>
      </c>
      <c r="L6924" s="164">
        <v>2024</v>
      </c>
      <c r="M6924" s="164" t="s">
        <v>525</v>
      </c>
      <c r="N6924" s="164" t="s">
        <v>569</v>
      </c>
    </row>
    <row r="6925" spans="1:14" s="164" customFormat="1" ht="15" x14ac:dyDescent="0.15">
      <c r="A6925" s="164" t="s">
        <v>521</v>
      </c>
      <c r="B6925" s="164" t="s">
        <v>647</v>
      </c>
      <c r="C6925" s="164" t="s">
        <v>523</v>
      </c>
      <c r="D6925" s="164" t="s">
        <v>525</v>
      </c>
      <c r="E6925" s="164" t="s">
        <v>525</v>
      </c>
      <c r="F6925" s="193">
        <v>45804</v>
      </c>
      <c r="G6925" s="164" t="s">
        <v>651</v>
      </c>
      <c r="H6925" s="194">
        <v>84128</v>
      </c>
      <c r="I6925" s="164" t="s">
        <v>16</v>
      </c>
      <c r="L6925" s="164">
        <v>2024</v>
      </c>
      <c r="M6925" s="164" t="s">
        <v>525</v>
      </c>
      <c r="N6925" s="164" t="s">
        <v>569</v>
      </c>
    </row>
    <row r="6926" spans="1:14" s="164" customFormat="1" ht="15" x14ac:dyDescent="0.15">
      <c r="A6926" s="164" t="s">
        <v>521</v>
      </c>
      <c r="B6926" s="164" t="s">
        <v>647</v>
      </c>
      <c r="C6926" s="164" t="s">
        <v>523</v>
      </c>
      <c r="D6926" s="164" t="s">
        <v>525</v>
      </c>
      <c r="E6926" s="164" t="s">
        <v>531</v>
      </c>
      <c r="F6926" s="193">
        <v>45804</v>
      </c>
      <c r="G6926" s="164" t="s">
        <v>651</v>
      </c>
      <c r="H6926" s="194">
        <v>1679040</v>
      </c>
      <c r="I6926" s="164" t="s">
        <v>16</v>
      </c>
      <c r="L6926" s="164">
        <v>2024</v>
      </c>
      <c r="M6926" s="164" t="s">
        <v>525</v>
      </c>
      <c r="N6926" s="164" t="s">
        <v>569</v>
      </c>
    </row>
    <row r="6927" spans="1:14" s="164" customFormat="1" ht="15" x14ac:dyDescent="0.15">
      <c r="A6927" s="164" t="s">
        <v>521</v>
      </c>
      <c r="B6927" s="164" t="s">
        <v>647</v>
      </c>
      <c r="C6927" s="164" t="s">
        <v>523</v>
      </c>
      <c r="D6927" s="164" t="s">
        <v>525</v>
      </c>
      <c r="E6927" s="164" t="s">
        <v>531</v>
      </c>
      <c r="F6927" s="193">
        <v>45804</v>
      </c>
      <c r="G6927" s="164" t="s">
        <v>649</v>
      </c>
      <c r="H6927" s="194">
        <v>666149</v>
      </c>
      <c r="I6927" s="164" t="s">
        <v>16</v>
      </c>
      <c r="L6927" s="164">
        <v>2024</v>
      </c>
      <c r="M6927" s="164" t="s">
        <v>525</v>
      </c>
      <c r="N6927" s="164" t="s">
        <v>569</v>
      </c>
    </row>
    <row r="6928" spans="1:14" s="164" customFormat="1" ht="15" x14ac:dyDescent="0.15">
      <c r="A6928" s="164" t="s">
        <v>521</v>
      </c>
      <c r="B6928" s="164" t="s">
        <v>647</v>
      </c>
      <c r="C6928" s="164" t="s">
        <v>523</v>
      </c>
      <c r="D6928" s="164" t="s">
        <v>525</v>
      </c>
      <c r="E6928" s="164" t="s">
        <v>525</v>
      </c>
      <c r="F6928" s="193">
        <v>45804</v>
      </c>
      <c r="G6928" s="164" t="s">
        <v>652</v>
      </c>
      <c r="H6928" s="194">
        <v>139645</v>
      </c>
      <c r="I6928" s="164" t="s">
        <v>16</v>
      </c>
      <c r="L6928" s="164">
        <v>2024</v>
      </c>
      <c r="M6928" s="164" t="s">
        <v>525</v>
      </c>
      <c r="N6928" s="164" t="s">
        <v>569</v>
      </c>
    </row>
    <row r="6929" spans="1:15" s="164" customFormat="1" ht="15" x14ac:dyDescent="0.15">
      <c r="A6929" s="164" t="s">
        <v>521</v>
      </c>
      <c r="B6929" s="164" t="s">
        <v>647</v>
      </c>
      <c r="C6929" s="164" t="s">
        <v>523</v>
      </c>
      <c r="D6929" s="164" t="s">
        <v>525</v>
      </c>
      <c r="E6929" s="164" t="s">
        <v>531</v>
      </c>
      <c r="F6929" s="193">
        <v>45804</v>
      </c>
      <c r="G6929" s="164" t="s">
        <v>652</v>
      </c>
      <c r="H6929" s="194">
        <v>445456</v>
      </c>
      <c r="I6929" s="164" t="s">
        <v>16</v>
      </c>
      <c r="L6929" s="164">
        <v>2024</v>
      </c>
      <c r="M6929" s="164" t="s">
        <v>525</v>
      </c>
      <c r="N6929" s="164" t="s">
        <v>569</v>
      </c>
    </row>
    <row r="6930" spans="1:15" s="164" customFormat="1" ht="15" x14ac:dyDescent="0.15">
      <c r="A6930" s="164" t="s">
        <v>521</v>
      </c>
      <c r="B6930" s="164" t="s">
        <v>647</v>
      </c>
      <c r="C6930" s="164" t="s">
        <v>523</v>
      </c>
      <c r="D6930" s="164" t="s">
        <v>525</v>
      </c>
      <c r="E6930" s="164" t="s">
        <v>525</v>
      </c>
      <c r="F6930" s="193">
        <v>45804</v>
      </c>
      <c r="G6930" s="164" t="s">
        <v>654</v>
      </c>
      <c r="H6930" s="194">
        <v>46904</v>
      </c>
      <c r="I6930" s="164" t="s">
        <v>16</v>
      </c>
      <c r="L6930" s="164">
        <v>2024</v>
      </c>
      <c r="M6930" s="164" t="s">
        <v>525</v>
      </c>
      <c r="N6930" s="164" t="s">
        <v>569</v>
      </c>
    </row>
    <row r="6931" spans="1:15" s="164" customFormat="1" ht="15" x14ac:dyDescent="0.15">
      <c r="A6931" s="164" t="s">
        <v>521</v>
      </c>
      <c r="B6931" s="164" t="s">
        <v>603</v>
      </c>
      <c r="C6931" s="164" t="s">
        <v>523</v>
      </c>
      <c r="D6931" s="164" t="s">
        <v>525</v>
      </c>
      <c r="E6931" s="164" t="s">
        <v>525</v>
      </c>
      <c r="F6931" s="193">
        <v>45804</v>
      </c>
      <c r="G6931" s="164" t="s">
        <v>604</v>
      </c>
      <c r="H6931" s="194">
        <v>3203</v>
      </c>
      <c r="I6931" s="164" t="s">
        <v>22</v>
      </c>
      <c r="L6931" s="164">
        <v>2024</v>
      </c>
      <c r="M6931" s="164" t="s">
        <v>525</v>
      </c>
      <c r="N6931" s="164" t="s">
        <v>569</v>
      </c>
    </row>
    <row r="6932" spans="1:15" s="164" customFormat="1" ht="15" x14ac:dyDescent="0.15">
      <c r="A6932" s="164" t="s">
        <v>521</v>
      </c>
      <c r="B6932" s="164" t="s">
        <v>609</v>
      </c>
      <c r="C6932" s="164" t="s">
        <v>523</v>
      </c>
      <c r="D6932" s="164" t="s">
        <v>530</v>
      </c>
      <c r="E6932" s="164" t="s">
        <v>518</v>
      </c>
      <c r="F6932" s="193">
        <v>45803</v>
      </c>
      <c r="G6932" s="164" t="s">
        <v>25</v>
      </c>
      <c r="H6932" s="194">
        <v>560000</v>
      </c>
      <c r="I6932" s="164" t="s">
        <v>16</v>
      </c>
      <c r="J6932" s="164">
        <v>1400</v>
      </c>
      <c r="L6932" s="164">
        <v>2025</v>
      </c>
      <c r="M6932" s="164" t="s">
        <v>525</v>
      </c>
      <c r="N6932" s="164" t="s">
        <v>526</v>
      </c>
    </row>
    <row r="6933" spans="1:15" s="164" customFormat="1" ht="15" x14ac:dyDescent="0.15">
      <c r="A6933" s="164" t="s">
        <v>521</v>
      </c>
      <c r="B6933" s="164" t="s">
        <v>688</v>
      </c>
      <c r="C6933" s="164" t="s">
        <v>523</v>
      </c>
      <c r="D6933" s="164" t="s">
        <v>530</v>
      </c>
      <c r="E6933" s="164" t="s">
        <v>518</v>
      </c>
      <c r="F6933" s="193">
        <v>45803</v>
      </c>
      <c r="G6933" s="164" t="s">
        <v>689</v>
      </c>
      <c r="H6933" s="194">
        <v>1160000</v>
      </c>
      <c r="I6933" s="164" t="s">
        <v>16</v>
      </c>
      <c r="L6933" s="164">
        <v>2025</v>
      </c>
      <c r="M6933" s="164" t="s">
        <v>525</v>
      </c>
      <c r="N6933" s="164" t="s">
        <v>526</v>
      </c>
    </row>
    <row r="6934" spans="1:15" s="164" customFormat="1" ht="15" x14ac:dyDescent="0.15">
      <c r="A6934" s="164" t="s">
        <v>521</v>
      </c>
      <c r="B6934" s="164" t="s">
        <v>609</v>
      </c>
      <c r="C6934" s="164" t="s">
        <v>523</v>
      </c>
      <c r="D6934" s="164" t="s">
        <v>530</v>
      </c>
      <c r="E6934" s="164" t="s">
        <v>519</v>
      </c>
      <c r="F6934" s="193">
        <v>45803</v>
      </c>
      <c r="G6934" s="164" t="s">
        <v>25</v>
      </c>
      <c r="H6934" s="194">
        <v>374000</v>
      </c>
      <c r="I6934" s="164" t="s">
        <v>16</v>
      </c>
      <c r="J6934" s="164">
        <v>935</v>
      </c>
      <c r="L6934" s="164">
        <v>2025</v>
      </c>
      <c r="M6934" s="164" t="s">
        <v>525</v>
      </c>
      <c r="N6934" s="164" t="s">
        <v>526</v>
      </c>
    </row>
    <row r="6935" spans="1:15" s="164" customFormat="1" ht="15" x14ac:dyDescent="0.15">
      <c r="A6935" s="164" t="s">
        <v>521</v>
      </c>
      <c r="B6935" s="164" t="s">
        <v>687</v>
      </c>
      <c r="C6935" s="164" t="s">
        <v>523</v>
      </c>
      <c r="D6935" s="164" t="s">
        <v>530</v>
      </c>
      <c r="E6935" s="164" t="s">
        <v>517</v>
      </c>
      <c r="F6935" s="193">
        <v>45803</v>
      </c>
      <c r="G6935" s="164" t="s">
        <v>39</v>
      </c>
      <c r="H6935" s="194">
        <v>204000</v>
      </c>
      <c r="I6935" s="164" t="s">
        <v>16</v>
      </c>
      <c r="J6935" s="164">
        <v>510</v>
      </c>
      <c r="L6935" s="164">
        <v>2025</v>
      </c>
      <c r="M6935" s="164" t="s">
        <v>525</v>
      </c>
      <c r="N6935" s="164" t="s">
        <v>526</v>
      </c>
      <c r="O6935" s="164" t="s">
        <v>737</v>
      </c>
    </row>
    <row r="6936" spans="1:15" s="164" customFormat="1" ht="15" x14ac:dyDescent="0.15">
      <c r="A6936" s="164" t="s">
        <v>521</v>
      </c>
      <c r="B6936" s="164" t="s">
        <v>609</v>
      </c>
      <c r="C6936" s="164" t="s">
        <v>523</v>
      </c>
      <c r="D6936" s="164" t="s">
        <v>530</v>
      </c>
      <c r="E6936" s="164" t="s">
        <v>517</v>
      </c>
      <c r="F6936" s="193">
        <v>45803</v>
      </c>
      <c r="G6936" s="164" t="s">
        <v>25</v>
      </c>
      <c r="H6936" s="194">
        <v>8265600</v>
      </c>
      <c r="I6936" s="164" t="s">
        <v>16</v>
      </c>
      <c r="J6936" s="164">
        <v>20664</v>
      </c>
      <c r="L6936" s="164">
        <v>2025</v>
      </c>
      <c r="M6936" s="164" t="s">
        <v>525</v>
      </c>
      <c r="N6936" s="164" t="s">
        <v>526</v>
      </c>
    </row>
    <row r="6937" spans="1:15" s="164" customFormat="1" ht="15" x14ac:dyDescent="0.15">
      <c r="A6937" s="164" t="s">
        <v>521</v>
      </c>
      <c r="B6937" s="164" t="s">
        <v>688</v>
      </c>
      <c r="C6937" s="164" t="s">
        <v>523</v>
      </c>
      <c r="D6937" s="164" t="s">
        <v>530</v>
      </c>
      <c r="E6937" s="164" t="s">
        <v>517</v>
      </c>
      <c r="F6937" s="193">
        <v>45803</v>
      </c>
      <c r="G6937" s="164" t="s">
        <v>689</v>
      </c>
      <c r="H6937" s="194">
        <v>1760000</v>
      </c>
      <c r="I6937" s="164" t="s">
        <v>16</v>
      </c>
      <c r="L6937" s="164">
        <v>2025</v>
      </c>
      <c r="M6937" s="164" t="s">
        <v>525</v>
      </c>
      <c r="N6937" s="164" t="s">
        <v>526</v>
      </c>
    </row>
    <row r="6938" spans="1:15" s="164" customFormat="1" ht="15" x14ac:dyDescent="0.15">
      <c r="A6938" s="164" t="s">
        <v>521</v>
      </c>
      <c r="B6938" s="164" t="s">
        <v>609</v>
      </c>
      <c r="C6938" s="164" t="s">
        <v>523</v>
      </c>
      <c r="D6938" s="164" t="s">
        <v>530</v>
      </c>
      <c r="E6938" s="164" t="s">
        <v>517</v>
      </c>
      <c r="F6938" s="193">
        <v>45802</v>
      </c>
      <c r="G6938" s="164" t="s">
        <v>25</v>
      </c>
      <c r="H6938" s="194">
        <v>8041600</v>
      </c>
      <c r="I6938" s="164" t="s">
        <v>16</v>
      </c>
      <c r="J6938" s="164">
        <v>20104</v>
      </c>
      <c r="L6938" s="164">
        <v>2025</v>
      </c>
      <c r="M6938" s="164" t="s">
        <v>525</v>
      </c>
      <c r="N6938" s="164" t="s">
        <v>526</v>
      </c>
    </row>
    <row r="6939" spans="1:15" s="164" customFormat="1" ht="15" x14ac:dyDescent="0.15">
      <c r="A6939" s="164" t="s">
        <v>521</v>
      </c>
      <c r="B6939" s="164" t="s">
        <v>687</v>
      </c>
      <c r="C6939" s="164" t="s">
        <v>523</v>
      </c>
      <c r="D6939" s="164" t="s">
        <v>530</v>
      </c>
      <c r="E6939" s="164" t="s">
        <v>517</v>
      </c>
      <c r="F6939" s="193">
        <v>45802</v>
      </c>
      <c r="G6939" s="164" t="s">
        <v>39</v>
      </c>
      <c r="H6939" s="194">
        <v>34000</v>
      </c>
      <c r="I6939" s="164" t="s">
        <v>16</v>
      </c>
      <c r="J6939" s="164">
        <v>85</v>
      </c>
      <c r="L6939" s="164">
        <v>2025</v>
      </c>
      <c r="M6939" s="164" t="s">
        <v>525</v>
      </c>
      <c r="N6939" s="164" t="s">
        <v>526</v>
      </c>
      <c r="O6939" s="164" t="s">
        <v>738</v>
      </c>
    </row>
    <row r="6940" spans="1:15" s="164" customFormat="1" ht="15" x14ac:dyDescent="0.15">
      <c r="A6940" s="164" t="s">
        <v>521</v>
      </c>
      <c r="B6940" s="164" t="s">
        <v>609</v>
      </c>
      <c r="C6940" s="164" t="s">
        <v>523</v>
      </c>
      <c r="D6940" s="164" t="s">
        <v>524</v>
      </c>
      <c r="E6940" s="164" t="s">
        <v>519</v>
      </c>
      <c r="F6940" s="193">
        <v>45802</v>
      </c>
      <c r="G6940" s="164" t="s">
        <v>25</v>
      </c>
      <c r="H6940" s="194">
        <v>115600</v>
      </c>
      <c r="I6940" s="164" t="s">
        <v>16</v>
      </c>
      <c r="J6940" s="164">
        <v>1360</v>
      </c>
      <c r="L6940" s="164">
        <v>2025</v>
      </c>
      <c r="M6940" s="164" t="s">
        <v>525</v>
      </c>
      <c r="N6940" s="164" t="s">
        <v>526</v>
      </c>
    </row>
    <row r="6941" spans="1:15" s="164" customFormat="1" ht="15" x14ac:dyDescent="0.15">
      <c r="A6941" s="164" t="s">
        <v>521</v>
      </c>
      <c r="B6941" s="164" t="s">
        <v>688</v>
      </c>
      <c r="C6941" s="164" t="s">
        <v>523</v>
      </c>
      <c r="D6941" s="164" t="s">
        <v>530</v>
      </c>
      <c r="E6941" s="164" t="s">
        <v>518</v>
      </c>
      <c r="F6941" s="193">
        <v>45802</v>
      </c>
      <c r="G6941" s="164" t="s">
        <v>689</v>
      </c>
      <c r="H6941" s="194">
        <v>200000</v>
      </c>
      <c r="I6941" s="164" t="s">
        <v>16</v>
      </c>
      <c r="L6941" s="164">
        <v>2025</v>
      </c>
      <c r="M6941" s="164" t="s">
        <v>525</v>
      </c>
      <c r="N6941" s="164" t="s">
        <v>526</v>
      </c>
    </row>
    <row r="6942" spans="1:15" s="164" customFormat="1" ht="15" x14ac:dyDescent="0.15">
      <c r="A6942" s="164" t="s">
        <v>521</v>
      </c>
      <c r="B6942" s="164" t="s">
        <v>647</v>
      </c>
      <c r="C6942" s="164" t="s">
        <v>523</v>
      </c>
      <c r="D6942" s="164" t="s">
        <v>525</v>
      </c>
      <c r="E6942" s="164" t="s">
        <v>525</v>
      </c>
      <c r="F6942" s="193">
        <v>45802</v>
      </c>
      <c r="G6942" s="164" t="s">
        <v>649</v>
      </c>
      <c r="H6942" s="194">
        <v>40700</v>
      </c>
      <c r="I6942" s="164" t="s">
        <v>16</v>
      </c>
      <c r="L6942" s="164">
        <v>2024</v>
      </c>
      <c r="M6942" s="164" t="s">
        <v>525</v>
      </c>
      <c r="N6942" s="164" t="s">
        <v>569</v>
      </c>
    </row>
    <row r="6943" spans="1:15" s="164" customFormat="1" ht="15" x14ac:dyDescent="0.15">
      <c r="A6943" s="164" t="s">
        <v>521</v>
      </c>
      <c r="B6943" s="164" t="s">
        <v>688</v>
      </c>
      <c r="C6943" s="164" t="s">
        <v>523</v>
      </c>
      <c r="D6943" s="164" t="s">
        <v>530</v>
      </c>
      <c r="E6943" s="164" t="s">
        <v>517</v>
      </c>
      <c r="F6943" s="193">
        <v>45802</v>
      </c>
      <c r="G6943" s="164" t="s">
        <v>689</v>
      </c>
      <c r="H6943" s="194">
        <v>2360000</v>
      </c>
      <c r="I6943" s="164" t="s">
        <v>16</v>
      </c>
      <c r="L6943" s="164">
        <v>2025</v>
      </c>
      <c r="M6943" s="164" t="s">
        <v>525</v>
      </c>
      <c r="N6943" s="164" t="s">
        <v>526</v>
      </c>
    </row>
    <row r="6944" spans="1:15" s="164" customFormat="1" ht="15" x14ac:dyDescent="0.15">
      <c r="A6944" s="164" t="s">
        <v>521</v>
      </c>
      <c r="B6944" s="164" t="s">
        <v>609</v>
      </c>
      <c r="C6944" s="164" t="s">
        <v>523</v>
      </c>
      <c r="D6944" s="164" t="s">
        <v>530</v>
      </c>
      <c r="E6944" s="164" t="s">
        <v>518</v>
      </c>
      <c r="F6944" s="193">
        <v>45802</v>
      </c>
      <c r="G6944" s="164" t="s">
        <v>25</v>
      </c>
      <c r="H6944" s="194">
        <v>515200</v>
      </c>
      <c r="I6944" s="164" t="s">
        <v>16</v>
      </c>
      <c r="J6944" s="164">
        <v>1288</v>
      </c>
      <c r="L6944" s="164">
        <v>2025</v>
      </c>
      <c r="M6944" s="164" t="s">
        <v>525</v>
      </c>
      <c r="N6944" s="164" t="s">
        <v>526</v>
      </c>
    </row>
    <row r="6945" spans="1:14" s="164" customFormat="1" ht="15" x14ac:dyDescent="0.15">
      <c r="A6945" s="164" t="s">
        <v>521</v>
      </c>
      <c r="B6945" s="164" t="s">
        <v>688</v>
      </c>
      <c r="C6945" s="164" t="s">
        <v>523</v>
      </c>
      <c r="D6945" s="164" t="s">
        <v>530</v>
      </c>
      <c r="E6945" s="164" t="s">
        <v>518</v>
      </c>
      <c r="F6945" s="193">
        <v>45801</v>
      </c>
      <c r="G6945" s="164" t="s">
        <v>689</v>
      </c>
      <c r="H6945" s="194">
        <v>280000</v>
      </c>
      <c r="I6945" s="164" t="s">
        <v>16</v>
      </c>
      <c r="L6945" s="164">
        <v>2025</v>
      </c>
      <c r="M6945" s="164" t="s">
        <v>525</v>
      </c>
      <c r="N6945" s="164" t="s">
        <v>526</v>
      </c>
    </row>
    <row r="6946" spans="1:14" s="164" customFormat="1" ht="15" x14ac:dyDescent="0.15">
      <c r="A6946" s="164" t="s">
        <v>521</v>
      </c>
      <c r="B6946" s="164" t="s">
        <v>609</v>
      </c>
      <c r="C6946" s="164" t="s">
        <v>523</v>
      </c>
      <c r="D6946" s="164" t="s">
        <v>530</v>
      </c>
      <c r="E6946" s="164" t="s">
        <v>518</v>
      </c>
      <c r="F6946" s="193">
        <v>45801</v>
      </c>
      <c r="G6946" s="164" t="s">
        <v>25</v>
      </c>
      <c r="H6946" s="194">
        <v>627200</v>
      </c>
      <c r="I6946" s="164" t="s">
        <v>16</v>
      </c>
      <c r="J6946" s="164">
        <v>1568</v>
      </c>
      <c r="L6946" s="164">
        <v>2025</v>
      </c>
      <c r="M6946" s="164" t="s">
        <v>525</v>
      </c>
      <c r="N6946" s="164" t="s">
        <v>526</v>
      </c>
    </row>
    <row r="6947" spans="1:14" s="164" customFormat="1" ht="15" x14ac:dyDescent="0.15">
      <c r="A6947" s="164" t="s">
        <v>521</v>
      </c>
      <c r="B6947" s="164" t="s">
        <v>688</v>
      </c>
      <c r="C6947" s="164" t="s">
        <v>523</v>
      </c>
      <c r="D6947" s="164" t="s">
        <v>530</v>
      </c>
      <c r="E6947" s="164" t="s">
        <v>517</v>
      </c>
      <c r="F6947" s="193">
        <v>45801</v>
      </c>
      <c r="G6947" s="164" t="s">
        <v>689</v>
      </c>
      <c r="H6947" s="194">
        <v>2840000</v>
      </c>
      <c r="I6947" s="164" t="s">
        <v>16</v>
      </c>
      <c r="L6947" s="164">
        <v>2025</v>
      </c>
      <c r="M6947" s="164" t="s">
        <v>525</v>
      </c>
      <c r="N6947" s="164" t="s">
        <v>526</v>
      </c>
    </row>
    <row r="6948" spans="1:14" s="164" customFormat="1" ht="15" x14ac:dyDescent="0.15">
      <c r="A6948" s="164" t="s">
        <v>521</v>
      </c>
      <c r="B6948" s="164" t="s">
        <v>609</v>
      </c>
      <c r="C6948" s="164" t="s">
        <v>523</v>
      </c>
      <c r="D6948" s="164" t="s">
        <v>530</v>
      </c>
      <c r="E6948" s="164" t="s">
        <v>517</v>
      </c>
      <c r="F6948" s="193">
        <v>45801</v>
      </c>
      <c r="G6948" s="164" t="s">
        <v>25</v>
      </c>
      <c r="H6948" s="194">
        <v>11804800</v>
      </c>
      <c r="I6948" s="164" t="s">
        <v>16</v>
      </c>
      <c r="J6948" s="164">
        <v>29512</v>
      </c>
      <c r="L6948" s="164">
        <v>2025</v>
      </c>
      <c r="M6948" s="164" t="s">
        <v>525</v>
      </c>
      <c r="N6948" s="164" t="s">
        <v>526</v>
      </c>
    </row>
    <row r="6949" spans="1:14" s="164" customFormat="1" ht="15" x14ac:dyDescent="0.15">
      <c r="A6949" s="164" t="s">
        <v>521</v>
      </c>
      <c r="B6949" s="164" t="s">
        <v>609</v>
      </c>
      <c r="C6949" s="164" t="s">
        <v>523</v>
      </c>
      <c r="D6949" s="164" t="s">
        <v>524</v>
      </c>
      <c r="E6949" s="164" t="s">
        <v>519</v>
      </c>
      <c r="F6949" s="193">
        <v>45801</v>
      </c>
      <c r="G6949" s="164" t="s">
        <v>25</v>
      </c>
      <c r="H6949" s="194">
        <v>122825</v>
      </c>
      <c r="I6949" s="164" t="s">
        <v>16</v>
      </c>
      <c r="J6949" s="164">
        <v>1445</v>
      </c>
      <c r="L6949" s="164">
        <v>2025</v>
      </c>
      <c r="M6949" s="164" t="s">
        <v>525</v>
      </c>
      <c r="N6949" s="164" t="s">
        <v>526</v>
      </c>
    </row>
    <row r="6950" spans="1:14" s="164" customFormat="1" ht="15" x14ac:dyDescent="0.15">
      <c r="A6950" s="164" t="s">
        <v>521</v>
      </c>
      <c r="B6950" s="164" t="s">
        <v>688</v>
      </c>
      <c r="C6950" s="164" t="s">
        <v>523</v>
      </c>
      <c r="D6950" s="164" t="s">
        <v>530</v>
      </c>
      <c r="E6950" s="164" t="s">
        <v>518</v>
      </c>
      <c r="F6950" s="193">
        <v>45800</v>
      </c>
      <c r="G6950" s="164" t="s">
        <v>689</v>
      </c>
      <c r="H6950" s="194">
        <v>440000</v>
      </c>
      <c r="I6950" s="164" t="s">
        <v>16</v>
      </c>
      <c r="L6950" s="164">
        <v>2025</v>
      </c>
      <c r="M6950" s="164" t="s">
        <v>525</v>
      </c>
      <c r="N6950" s="164" t="s">
        <v>526</v>
      </c>
    </row>
    <row r="6951" spans="1:14" s="164" customFormat="1" ht="15" x14ac:dyDescent="0.15">
      <c r="A6951" s="164" t="s">
        <v>521</v>
      </c>
      <c r="B6951" s="164" t="s">
        <v>609</v>
      </c>
      <c r="C6951" s="164" t="s">
        <v>523</v>
      </c>
      <c r="D6951" s="164" t="s">
        <v>530</v>
      </c>
      <c r="E6951" s="164" t="s">
        <v>518</v>
      </c>
      <c r="F6951" s="193">
        <v>45800</v>
      </c>
      <c r="G6951" s="164" t="s">
        <v>25</v>
      </c>
      <c r="H6951" s="194">
        <v>828800</v>
      </c>
      <c r="I6951" s="164" t="s">
        <v>16</v>
      </c>
      <c r="J6951" s="164">
        <v>2072</v>
      </c>
      <c r="L6951" s="164">
        <v>2025</v>
      </c>
      <c r="M6951" s="164" t="s">
        <v>525</v>
      </c>
      <c r="N6951" s="164" t="s">
        <v>526</v>
      </c>
    </row>
    <row r="6952" spans="1:14" s="164" customFormat="1" ht="15" x14ac:dyDescent="0.15">
      <c r="A6952" s="164" t="s">
        <v>521</v>
      </c>
      <c r="B6952" s="164" t="s">
        <v>688</v>
      </c>
      <c r="C6952" s="164" t="s">
        <v>523</v>
      </c>
      <c r="D6952" s="164" t="s">
        <v>530</v>
      </c>
      <c r="E6952" s="164" t="s">
        <v>517</v>
      </c>
      <c r="F6952" s="193">
        <v>45800</v>
      </c>
      <c r="G6952" s="164" t="s">
        <v>689</v>
      </c>
      <c r="H6952" s="194">
        <v>2720000</v>
      </c>
      <c r="I6952" s="164" t="s">
        <v>16</v>
      </c>
      <c r="L6952" s="164">
        <v>2025</v>
      </c>
      <c r="M6952" s="164" t="s">
        <v>525</v>
      </c>
      <c r="N6952" s="164" t="s">
        <v>526</v>
      </c>
    </row>
    <row r="6953" spans="1:14" s="164" customFormat="1" ht="15" x14ac:dyDescent="0.15">
      <c r="A6953" s="164" t="s">
        <v>521</v>
      </c>
      <c r="B6953" s="164" t="s">
        <v>609</v>
      </c>
      <c r="C6953" s="164" t="s">
        <v>523</v>
      </c>
      <c r="D6953" s="164" t="s">
        <v>530</v>
      </c>
      <c r="E6953" s="164" t="s">
        <v>517</v>
      </c>
      <c r="F6953" s="193">
        <v>45800</v>
      </c>
      <c r="G6953" s="164" t="s">
        <v>25</v>
      </c>
      <c r="H6953" s="194">
        <v>13081600</v>
      </c>
      <c r="I6953" s="164" t="s">
        <v>16</v>
      </c>
      <c r="J6953" s="164">
        <v>32704</v>
      </c>
      <c r="L6953" s="164">
        <v>2025</v>
      </c>
      <c r="M6953" s="164" t="s">
        <v>525</v>
      </c>
      <c r="N6953" s="164" t="s">
        <v>526</v>
      </c>
    </row>
    <row r="6954" spans="1:14" s="164" customFormat="1" ht="15" x14ac:dyDescent="0.15">
      <c r="A6954" s="164" t="s">
        <v>521</v>
      </c>
      <c r="B6954" s="164" t="s">
        <v>609</v>
      </c>
      <c r="C6954" s="164" t="s">
        <v>523</v>
      </c>
      <c r="D6954" s="164" t="s">
        <v>524</v>
      </c>
      <c r="E6954" s="164" t="s">
        <v>519</v>
      </c>
      <c r="F6954" s="193">
        <v>45800</v>
      </c>
      <c r="G6954" s="164" t="s">
        <v>25</v>
      </c>
      <c r="H6954" s="194">
        <v>115600</v>
      </c>
      <c r="I6954" s="164" t="s">
        <v>16</v>
      </c>
      <c r="J6954" s="164">
        <v>1360</v>
      </c>
      <c r="L6954" s="164">
        <v>2025</v>
      </c>
      <c r="M6954" s="164" t="s">
        <v>525</v>
      </c>
      <c r="N6954" s="164" t="s">
        <v>526</v>
      </c>
    </row>
    <row r="6955" spans="1:14" s="164" customFormat="1" ht="15" x14ac:dyDescent="0.15">
      <c r="A6955" s="164" t="s">
        <v>521</v>
      </c>
      <c r="B6955" s="164" t="s">
        <v>586</v>
      </c>
      <c r="C6955" s="164" t="s">
        <v>523</v>
      </c>
      <c r="D6955" s="164" t="s">
        <v>525</v>
      </c>
      <c r="E6955" s="164" t="s">
        <v>531</v>
      </c>
      <c r="F6955" s="193">
        <v>45800</v>
      </c>
      <c r="G6955" s="164" t="s">
        <v>619</v>
      </c>
      <c r="H6955" s="194">
        <v>687357</v>
      </c>
      <c r="I6955" s="164" t="s">
        <v>22</v>
      </c>
      <c r="L6955" s="164">
        <v>2024</v>
      </c>
      <c r="M6955" s="164" t="s">
        <v>525</v>
      </c>
      <c r="N6955" s="164" t="s">
        <v>569</v>
      </c>
    </row>
    <row r="6956" spans="1:14" s="164" customFormat="1" ht="15" x14ac:dyDescent="0.15">
      <c r="A6956" s="164" t="s">
        <v>521</v>
      </c>
      <c r="B6956" s="164" t="s">
        <v>586</v>
      </c>
      <c r="C6956" s="164" t="s">
        <v>523</v>
      </c>
      <c r="D6956" s="164" t="s">
        <v>525</v>
      </c>
      <c r="E6956" s="164" t="s">
        <v>531</v>
      </c>
      <c r="F6956" s="193">
        <v>45800</v>
      </c>
      <c r="G6956" s="164" t="s">
        <v>587</v>
      </c>
      <c r="H6956" s="194">
        <v>130086</v>
      </c>
      <c r="I6956" s="164" t="s">
        <v>22</v>
      </c>
      <c r="L6956" s="164">
        <v>2024</v>
      </c>
      <c r="M6956" s="164" t="s">
        <v>525</v>
      </c>
      <c r="N6956" s="164" t="s">
        <v>569</v>
      </c>
    </row>
    <row r="6957" spans="1:14" s="164" customFormat="1" ht="15" x14ac:dyDescent="0.15">
      <c r="A6957" s="164" t="s">
        <v>521</v>
      </c>
      <c r="B6957" s="164" t="s">
        <v>603</v>
      </c>
      <c r="C6957" s="164" t="s">
        <v>523</v>
      </c>
      <c r="D6957" s="164" t="s">
        <v>525</v>
      </c>
      <c r="E6957" s="164" t="s">
        <v>525</v>
      </c>
      <c r="F6957" s="193">
        <v>45800</v>
      </c>
      <c r="G6957" s="164" t="s">
        <v>604</v>
      </c>
      <c r="H6957" s="194">
        <v>1219</v>
      </c>
      <c r="I6957" s="164" t="s">
        <v>22</v>
      </c>
      <c r="L6957" s="164">
        <v>2024</v>
      </c>
      <c r="M6957" s="164" t="s">
        <v>525</v>
      </c>
      <c r="N6957" s="164" t="s">
        <v>569</v>
      </c>
    </row>
    <row r="6958" spans="1:14" s="164" customFormat="1" ht="15" x14ac:dyDescent="0.15">
      <c r="A6958" s="164" t="s">
        <v>521</v>
      </c>
      <c r="B6958" s="164" t="s">
        <v>617</v>
      </c>
      <c r="C6958" s="164" t="s">
        <v>523</v>
      </c>
      <c r="D6958" s="164" t="s">
        <v>525</v>
      </c>
      <c r="E6958" s="164" t="s">
        <v>531</v>
      </c>
      <c r="F6958" s="193">
        <v>45800</v>
      </c>
      <c r="G6958" s="164" t="s">
        <v>23</v>
      </c>
      <c r="H6958" s="194">
        <v>38610</v>
      </c>
      <c r="I6958" s="164" t="s">
        <v>22</v>
      </c>
      <c r="L6958" s="164">
        <v>2024</v>
      </c>
      <c r="M6958" s="164" t="s">
        <v>525</v>
      </c>
      <c r="N6958" s="164" t="s">
        <v>569</v>
      </c>
    </row>
    <row r="6959" spans="1:14" s="164" customFormat="1" ht="15" x14ac:dyDescent="0.15">
      <c r="A6959" s="164" t="s">
        <v>521</v>
      </c>
      <c r="B6959" s="164" t="s">
        <v>647</v>
      </c>
      <c r="C6959" s="164" t="s">
        <v>523</v>
      </c>
      <c r="D6959" s="164" t="s">
        <v>525</v>
      </c>
      <c r="E6959" s="164" t="s">
        <v>525</v>
      </c>
      <c r="F6959" s="193">
        <v>45800</v>
      </c>
      <c r="G6959" s="164" t="s">
        <v>650</v>
      </c>
      <c r="H6959" s="194">
        <v>5097629</v>
      </c>
      <c r="I6959" s="164" t="s">
        <v>16</v>
      </c>
      <c r="L6959" s="164">
        <v>2024</v>
      </c>
      <c r="M6959" s="164" t="s">
        <v>525</v>
      </c>
      <c r="N6959" s="164" t="s">
        <v>569</v>
      </c>
    </row>
    <row r="6960" spans="1:14" s="164" customFormat="1" ht="15" x14ac:dyDescent="0.15">
      <c r="A6960" s="164" t="s">
        <v>521</v>
      </c>
      <c r="B6960" s="164" t="s">
        <v>647</v>
      </c>
      <c r="C6960" s="164" t="s">
        <v>535</v>
      </c>
      <c r="D6960" s="164" t="s">
        <v>525</v>
      </c>
      <c r="E6960" s="164" t="s">
        <v>519</v>
      </c>
      <c r="F6960" s="193">
        <v>45800</v>
      </c>
      <c r="G6960" s="164" t="s">
        <v>650</v>
      </c>
      <c r="H6960" s="194">
        <v>250479</v>
      </c>
      <c r="I6960" s="164" t="s">
        <v>16</v>
      </c>
      <c r="L6960" s="164">
        <v>2024</v>
      </c>
      <c r="M6960" s="164" t="s">
        <v>525</v>
      </c>
      <c r="N6960" s="164" t="s">
        <v>569</v>
      </c>
    </row>
    <row r="6961" spans="1:14" s="164" customFormat="1" ht="15" x14ac:dyDescent="0.15">
      <c r="A6961" s="164" t="s">
        <v>521</v>
      </c>
      <c r="B6961" s="164" t="s">
        <v>647</v>
      </c>
      <c r="C6961" s="164" t="s">
        <v>523</v>
      </c>
      <c r="D6961" s="164" t="s">
        <v>525</v>
      </c>
      <c r="E6961" s="164" t="s">
        <v>519</v>
      </c>
      <c r="F6961" s="193">
        <v>45800</v>
      </c>
      <c r="G6961" s="164" t="s">
        <v>650</v>
      </c>
      <c r="H6961" s="194">
        <v>1113884</v>
      </c>
      <c r="I6961" s="164" t="s">
        <v>16</v>
      </c>
      <c r="L6961" s="164">
        <v>2024</v>
      </c>
      <c r="M6961" s="164" t="s">
        <v>525</v>
      </c>
      <c r="N6961" s="164" t="s">
        <v>569</v>
      </c>
    </row>
    <row r="6962" spans="1:14" s="164" customFormat="1" ht="15" x14ac:dyDescent="0.15">
      <c r="A6962" s="164" t="s">
        <v>521</v>
      </c>
      <c r="B6962" s="164" t="s">
        <v>647</v>
      </c>
      <c r="C6962" s="164" t="s">
        <v>535</v>
      </c>
      <c r="D6962" s="164" t="s">
        <v>525</v>
      </c>
      <c r="E6962" s="164" t="s">
        <v>531</v>
      </c>
      <c r="F6962" s="193">
        <v>45800</v>
      </c>
      <c r="G6962" s="164" t="s">
        <v>650</v>
      </c>
      <c r="H6962" s="194">
        <v>135309</v>
      </c>
      <c r="I6962" s="164" t="s">
        <v>16</v>
      </c>
      <c r="L6962" s="164">
        <v>2024</v>
      </c>
      <c r="M6962" s="164" t="s">
        <v>525</v>
      </c>
      <c r="N6962" s="164" t="s">
        <v>569</v>
      </c>
    </row>
    <row r="6963" spans="1:14" s="164" customFormat="1" ht="15" x14ac:dyDescent="0.15">
      <c r="A6963" s="164" t="s">
        <v>521</v>
      </c>
      <c r="B6963" s="164" t="s">
        <v>647</v>
      </c>
      <c r="C6963" s="164" t="s">
        <v>523</v>
      </c>
      <c r="D6963" s="164" t="s">
        <v>525</v>
      </c>
      <c r="E6963" s="164" t="s">
        <v>531</v>
      </c>
      <c r="F6963" s="193">
        <v>45800</v>
      </c>
      <c r="G6963" s="164" t="s">
        <v>650</v>
      </c>
      <c r="H6963" s="194">
        <v>7892863</v>
      </c>
      <c r="I6963" s="164" t="s">
        <v>16</v>
      </c>
      <c r="L6963" s="164">
        <v>2024</v>
      </c>
      <c r="M6963" s="164" t="s">
        <v>525</v>
      </c>
      <c r="N6963" s="164" t="s">
        <v>569</v>
      </c>
    </row>
    <row r="6964" spans="1:14" s="164" customFormat="1" ht="15" x14ac:dyDescent="0.15">
      <c r="A6964" s="164" t="s">
        <v>521</v>
      </c>
      <c r="B6964" s="164" t="s">
        <v>647</v>
      </c>
      <c r="C6964" s="164" t="s">
        <v>523</v>
      </c>
      <c r="D6964" s="164" t="s">
        <v>525</v>
      </c>
      <c r="E6964" s="164" t="s">
        <v>525</v>
      </c>
      <c r="F6964" s="193">
        <v>45800</v>
      </c>
      <c r="G6964" s="164" t="s">
        <v>648</v>
      </c>
      <c r="H6964" s="194">
        <v>28585</v>
      </c>
      <c r="I6964" s="164" t="s">
        <v>16</v>
      </c>
      <c r="L6964" s="164">
        <v>2024</v>
      </c>
      <c r="M6964" s="164" t="s">
        <v>525</v>
      </c>
      <c r="N6964" s="164" t="s">
        <v>569</v>
      </c>
    </row>
    <row r="6965" spans="1:14" s="164" customFormat="1" ht="15" x14ac:dyDescent="0.15">
      <c r="A6965" s="164" t="s">
        <v>521</v>
      </c>
      <c r="B6965" s="164" t="s">
        <v>647</v>
      </c>
      <c r="C6965" s="164" t="s">
        <v>523</v>
      </c>
      <c r="D6965" s="164" t="s">
        <v>525</v>
      </c>
      <c r="E6965" s="164" t="s">
        <v>531</v>
      </c>
      <c r="F6965" s="193">
        <v>45800</v>
      </c>
      <c r="G6965" s="164" t="s">
        <v>648</v>
      </c>
      <c r="H6965" s="194">
        <v>542969</v>
      </c>
      <c r="I6965" s="164" t="s">
        <v>16</v>
      </c>
      <c r="L6965" s="164">
        <v>2024</v>
      </c>
      <c r="M6965" s="164" t="s">
        <v>525</v>
      </c>
      <c r="N6965" s="164" t="s">
        <v>569</v>
      </c>
    </row>
    <row r="6966" spans="1:14" s="164" customFormat="1" ht="15" x14ac:dyDescent="0.15">
      <c r="A6966" s="164" t="s">
        <v>521</v>
      </c>
      <c r="B6966" s="164" t="s">
        <v>647</v>
      </c>
      <c r="C6966" s="164" t="s">
        <v>535</v>
      </c>
      <c r="D6966" s="164" t="s">
        <v>525</v>
      </c>
      <c r="E6966" s="164" t="s">
        <v>519</v>
      </c>
      <c r="F6966" s="193">
        <v>45800</v>
      </c>
      <c r="G6966" s="164" t="s">
        <v>660</v>
      </c>
      <c r="H6966" s="194">
        <v>183040</v>
      </c>
      <c r="I6966" s="164" t="s">
        <v>16</v>
      </c>
      <c r="L6966" s="164">
        <v>2024</v>
      </c>
      <c r="M6966" s="164" t="s">
        <v>525</v>
      </c>
      <c r="N6966" s="164" t="s">
        <v>569</v>
      </c>
    </row>
    <row r="6967" spans="1:14" s="164" customFormat="1" ht="15" x14ac:dyDescent="0.15">
      <c r="A6967" s="164" t="s">
        <v>521</v>
      </c>
      <c r="B6967" s="164" t="s">
        <v>647</v>
      </c>
      <c r="C6967" s="164" t="s">
        <v>523</v>
      </c>
      <c r="D6967" s="164" t="s">
        <v>525</v>
      </c>
      <c r="E6967" s="164" t="s">
        <v>525</v>
      </c>
      <c r="F6967" s="193">
        <v>45800</v>
      </c>
      <c r="G6967" s="164" t="s">
        <v>659</v>
      </c>
      <c r="H6967" s="194">
        <v>40040</v>
      </c>
      <c r="I6967" s="164" t="s">
        <v>16</v>
      </c>
      <c r="L6967" s="164">
        <v>2024</v>
      </c>
      <c r="M6967" s="164" t="s">
        <v>525</v>
      </c>
      <c r="N6967" s="164" t="s">
        <v>569</v>
      </c>
    </row>
    <row r="6968" spans="1:14" s="164" customFormat="1" ht="15" x14ac:dyDescent="0.15">
      <c r="A6968" s="164" t="s">
        <v>521</v>
      </c>
      <c r="B6968" s="164" t="s">
        <v>647</v>
      </c>
      <c r="C6968" s="164" t="s">
        <v>523</v>
      </c>
      <c r="D6968" s="164" t="s">
        <v>525</v>
      </c>
      <c r="E6968" s="164" t="s">
        <v>525</v>
      </c>
      <c r="F6968" s="193">
        <v>45800</v>
      </c>
      <c r="G6968" s="164" t="s">
        <v>651</v>
      </c>
      <c r="H6968" s="194">
        <v>192742</v>
      </c>
      <c r="I6968" s="164" t="s">
        <v>16</v>
      </c>
      <c r="L6968" s="164">
        <v>2024</v>
      </c>
      <c r="M6968" s="164" t="s">
        <v>525</v>
      </c>
      <c r="N6968" s="164" t="s">
        <v>569</v>
      </c>
    </row>
    <row r="6969" spans="1:14" s="164" customFormat="1" ht="15" x14ac:dyDescent="0.15">
      <c r="A6969" s="164" t="s">
        <v>521</v>
      </c>
      <c r="B6969" s="164" t="s">
        <v>647</v>
      </c>
      <c r="C6969" s="164" t="s">
        <v>523</v>
      </c>
      <c r="D6969" s="164" t="s">
        <v>525</v>
      </c>
      <c r="E6969" s="164" t="s">
        <v>531</v>
      </c>
      <c r="F6969" s="193">
        <v>45800</v>
      </c>
      <c r="G6969" s="164" t="s">
        <v>651</v>
      </c>
      <c r="H6969" s="194">
        <v>95678</v>
      </c>
      <c r="I6969" s="164" t="s">
        <v>16</v>
      </c>
      <c r="L6969" s="164">
        <v>2024</v>
      </c>
      <c r="M6969" s="164" t="s">
        <v>525</v>
      </c>
      <c r="N6969" s="164" t="s">
        <v>569</v>
      </c>
    </row>
    <row r="6970" spans="1:14" s="164" customFormat="1" ht="15" x14ac:dyDescent="0.15">
      <c r="A6970" s="164" t="s">
        <v>521</v>
      </c>
      <c r="B6970" s="164" t="s">
        <v>647</v>
      </c>
      <c r="C6970" s="164" t="s">
        <v>523</v>
      </c>
      <c r="D6970" s="164" t="s">
        <v>525</v>
      </c>
      <c r="E6970" s="164" t="s">
        <v>525</v>
      </c>
      <c r="F6970" s="193">
        <v>45799</v>
      </c>
      <c r="G6970" s="164" t="s">
        <v>650</v>
      </c>
      <c r="H6970" s="194">
        <v>4703814</v>
      </c>
      <c r="I6970" s="164" t="s">
        <v>16</v>
      </c>
      <c r="L6970" s="164">
        <v>2024</v>
      </c>
      <c r="M6970" s="164" t="s">
        <v>525</v>
      </c>
      <c r="N6970" s="164" t="s">
        <v>569</v>
      </c>
    </row>
    <row r="6971" spans="1:14" s="164" customFormat="1" ht="15" x14ac:dyDescent="0.15">
      <c r="A6971" s="164" t="s">
        <v>521</v>
      </c>
      <c r="B6971" s="164" t="s">
        <v>609</v>
      </c>
      <c r="C6971" s="164" t="s">
        <v>523</v>
      </c>
      <c r="D6971" s="164" t="s">
        <v>530</v>
      </c>
      <c r="E6971" s="164" t="s">
        <v>518</v>
      </c>
      <c r="F6971" s="193">
        <v>45799</v>
      </c>
      <c r="G6971" s="164" t="s">
        <v>725</v>
      </c>
      <c r="H6971" s="194">
        <v>1321600</v>
      </c>
      <c r="I6971" s="164" t="s">
        <v>16</v>
      </c>
      <c r="J6971" s="164">
        <v>3304</v>
      </c>
      <c r="L6971" s="164">
        <v>2025</v>
      </c>
      <c r="M6971" s="164" t="s">
        <v>525</v>
      </c>
      <c r="N6971" s="164" t="s">
        <v>526</v>
      </c>
    </row>
    <row r="6972" spans="1:14" s="164" customFormat="1" ht="15" x14ac:dyDescent="0.15">
      <c r="A6972" s="164" t="s">
        <v>521</v>
      </c>
      <c r="B6972" s="164" t="s">
        <v>647</v>
      </c>
      <c r="C6972" s="164" t="s">
        <v>535</v>
      </c>
      <c r="D6972" s="164" t="s">
        <v>525</v>
      </c>
      <c r="E6972" s="164" t="s">
        <v>519</v>
      </c>
      <c r="F6972" s="193">
        <v>45799</v>
      </c>
      <c r="G6972" s="164" t="s">
        <v>650</v>
      </c>
      <c r="H6972" s="194">
        <v>69388</v>
      </c>
      <c r="I6972" s="164" t="s">
        <v>16</v>
      </c>
      <c r="L6972" s="164">
        <v>2024</v>
      </c>
      <c r="M6972" s="164" t="s">
        <v>525</v>
      </c>
      <c r="N6972" s="164" t="s">
        <v>569</v>
      </c>
    </row>
    <row r="6973" spans="1:14" s="164" customFormat="1" ht="15" x14ac:dyDescent="0.15">
      <c r="A6973" s="164" t="s">
        <v>521</v>
      </c>
      <c r="B6973" s="164" t="s">
        <v>609</v>
      </c>
      <c r="C6973" s="164" t="s">
        <v>523</v>
      </c>
      <c r="D6973" s="164" t="s">
        <v>524</v>
      </c>
      <c r="E6973" s="164" t="s">
        <v>519</v>
      </c>
      <c r="F6973" s="193">
        <v>45799</v>
      </c>
      <c r="G6973" s="164" t="s">
        <v>725</v>
      </c>
      <c r="H6973" s="194">
        <v>93925</v>
      </c>
      <c r="I6973" s="164" t="s">
        <v>16</v>
      </c>
      <c r="J6973" s="164">
        <v>1105</v>
      </c>
      <c r="L6973" s="164">
        <v>2025</v>
      </c>
      <c r="M6973" s="164" t="s">
        <v>525</v>
      </c>
      <c r="N6973" s="164" t="s">
        <v>526</v>
      </c>
    </row>
    <row r="6974" spans="1:14" s="164" customFormat="1" ht="15" x14ac:dyDescent="0.15">
      <c r="A6974" s="164" t="s">
        <v>521</v>
      </c>
      <c r="B6974" s="164" t="s">
        <v>647</v>
      </c>
      <c r="C6974" s="164" t="s">
        <v>523</v>
      </c>
      <c r="D6974" s="164" t="s">
        <v>525</v>
      </c>
      <c r="E6974" s="164" t="s">
        <v>519</v>
      </c>
      <c r="F6974" s="193">
        <v>45799</v>
      </c>
      <c r="G6974" s="164" t="s">
        <v>650</v>
      </c>
      <c r="H6974" s="194">
        <v>1091323</v>
      </c>
      <c r="I6974" s="164" t="s">
        <v>16</v>
      </c>
      <c r="L6974" s="164">
        <v>2024</v>
      </c>
      <c r="M6974" s="164" t="s">
        <v>525</v>
      </c>
      <c r="N6974" s="164" t="s">
        <v>569</v>
      </c>
    </row>
    <row r="6975" spans="1:14" s="164" customFormat="1" ht="15" x14ac:dyDescent="0.15">
      <c r="A6975" s="164" t="s">
        <v>521</v>
      </c>
      <c r="B6975" s="164" t="s">
        <v>688</v>
      </c>
      <c r="C6975" s="164" t="s">
        <v>523</v>
      </c>
      <c r="D6975" s="164" t="s">
        <v>530</v>
      </c>
      <c r="E6975" s="164" t="s">
        <v>518</v>
      </c>
      <c r="F6975" s="193">
        <v>45799</v>
      </c>
      <c r="G6975" s="164" t="s">
        <v>689</v>
      </c>
      <c r="H6975" s="194">
        <v>400000</v>
      </c>
      <c r="I6975" s="164" t="s">
        <v>16</v>
      </c>
      <c r="L6975" s="164">
        <v>2025</v>
      </c>
      <c r="M6975" s="164" t="s">
        <v>525</v>
      </c>
      <c r="N6975" s="164" t="s">
        <v>526</v>
      </c>
    </row>
    <row r="6976" spans="1:14" s="164" customFormat="1" ht="15" x14ac:dyDescent="0.15">
      <c r="A6976" s="164" t="s">
        <v>521</v>
      </c>
      <c r="B6976" s="164" t="s">
        <v>647</v>
      </c>
      <c r="C6976" s="164" t="s">
        <v>535</v>
      </c>
      <c r="D6976" s="164" t="s">
        <v>525</v>
      </c>
      <c r="E6976" s="164" t="s">
        <v>531</v>
      </c>
      <c r="F6976" s="193">
        <v>45799</v>
      </c>
      <c r="G6976" s="164" t="s">
        <v>650</v>
      </c>
      <c r="H6976" s="194">
        <v>442356</v>
      </c>
      <c r="I6976" s="164" t="s">
        <v>16</v>
      </c>
      <c r="L6976" s="164">
        <v>2024</v>
      </c>
      <c r="M6976" s="164" t="s">
        <v>525</v>
      </c>
      <c r="N6976" s="164" t="s">
        <v>569</v>
      </c>
    </row>
    <row r="6977" spans="1:14" s="164" customFormat="1" ht="15" x14ac:dyDescent="0.15">
      <c r="A6977" s="164" t="s">
        <v>521</v>
      </c>
      <c r="B6977" s="164" t="s">
        <v>688</v>
      </c>
      <c r="C6977" s="164" t="s">
        <v>523</v>
      </c>
      <c r="D6977" s="164" t="s">
        <v>530</v>
      </c>
      <c r="E6977" s="164" t="s">
        <v>517</v>
      </c>
      <c r="F6977" s="193">
        <v>45799</v>
      </c>
      <c r="G6977" s="164" t="s">
        <v>689</v>
      </c>
      <c r="H6977" s="194">
        <v>3640000</v>
      </c>
      <c r="I6977" s="164" t="s">
        <v>16</v>
      </c>
      <c r="L6977" s="164">
        <v>2025</v>
      </c>
      <c r="M6977" s="164" t="s">
        <v>525</v>
      </c>
      <c r="N6977" s="164" t="s">
        <v>526</v>
      </c>
    </row>
    <row r="6978" spans="1:14" s="164" customFormat="1" ht="15" x14ac:dyDescent="0.15">
      <c r="A6978" s="164" t="s">
        <v>521</v>
      </c>
      <c r="B6978" s="164" t="s">
        <v>647</v>
      </c>
      <c r="C6978" s="164" t="s">
        <v>523</v>
      </c>
      <c r="D6978" s="164" t="s">
        <v>525</v>
      </c>
      <c r="E6978" s="164" t="s">
        <v>531</v>
      </c>
      <c r="F6978" s="193">
        <v>45799</v>
      </c>
      <c r="G6978" s="164" t="s">
        <v>650</v>
      </c>
      <c r="H6978" s="194">
        <v>7753984</v>
      </c>
      <c r="I6978" s="164" t="s">
        <v>16</v>
      </c>
      <c r="L6978" s="164">
        <v>2024</v>
      </c>
      <c r="M6978" s="164" t="s">
        <v>525</v>
      </c>
      <c r="N6978" s="164" t="s">
        <v>569</v>
      </c>
    </row>
    <row r="6979" spans="1:14" s="164" customFormat="1" ht="15" x14ac:dyDescent="0.15">
      <c r="A6979" s="164" t="s">
        <v>521</v>
      </c>
      <c r="B6979" s="164" t="s">
        <v>647</v>
      </c>
      <c r="C6979" s="164" t="s">
        <v>523</v>
      </c>
      <c r="D6979" s="164" t="s">
        <v>525</v>
      </c>
      <c r="E6979" s="164" t="s">
        <v>525</v>
      </c>
      <c r="F6979" s="193">
        <v>45799</v>
      </c>
      <c r="G6979" s="164" t="s">
        <v>648</v>
      </c>
      <c r="H6979" s="194">
        <v>169653</v>
      </c>
      <c r="I6979" s="164" t="s">
        <v>16</v>
      </c>
      <c r="L6979" s="164">
        <v>2024</v>
      </c>
      <c r="M6979" s="164" t="s">
        <v>525</v>
      </c>
      <c r="N6979" s="164" t="s">
        <v>569</v>
      </c>
    </row>
    <row r="6980" spans="1:14" s="164" customFormat="1" ht="15" x14ac:dyDescent="0.15">
      <c r="A6980" s="164" t="s">
        <v>521</v>
      </c>
      <c r="B6980" s="164" t="s">
        <v>647</v>
      </c>
      <c r="C6980" s="164" t="s">
        <v>523</v>
      </c>
      <c r="D6980" s="164" t="s">
        <v>525</v>
      </c>
      <c r="E6980" s="164" t="s">
        <v>531</v>
      </c>
      <c r="F6980" s="193">
        <v>45799</v>
      </c>
      <c r="G6980" s="164" t="s">
        <v>648</v>
      </c>
      <c r="H6980" s="194">
        <v>272624</v>
      </c>
      <c r="I6980" s="164" t="s">
        <v>16</v>
      </c>
      <c r="L6980" s="164">
        <v>2024</v>
      </c>
      <c r="M6980" s="164" t="s">
        <v>525</v>
      </c>
      <c r="N6980" s="164" t="s">
        <v>569</v>
      </c>
    </row>
    <row r="6981" spans="1:14" s="164" customFormat="1" ht="15" x14ac:dyDescent="0.15">
      <c r="A6981" s="164" t="s">
        <v>521</v>
      </c>
      <c r="B6981" s="164" t="s">
        <v>647</v>
      </c>
      <c r="C6981" s="164" t="s">
        <v>523</v>
      </c>
      <c r="D6981" s="164" t="s">
        <v>525</v>
      </c>
      <c r="E6981" s="164" t="s">
        <v>525</v>
      </c>
      <c r="F6981" s="193">
        <v>45799</v>
      </c>
      <c r="G6981" s="164" t="s">
        <v>651</v>
      </c>
      <c r="H6981" s="194">
        <v>77955</v>
      </c>
      <c r="I6981" s="164" t="s">
        <v>16</v>
      </c>
      <c r="L6981" s="164">
        <v>2024</v>
      </c>
      <c r="M6981" s="164" t="s">
        <v>525</v>
      </c>
      <c r="N6981" s="164" t="s">
        <v>569</v>
      </c>
    </row>
    <row r="6982" spans="1:14" s="164" customFormat="1" ht="15" x14ac:dyDescent="0.15">
      <c r="A6982" s="164" t="s">
        <v>521</v>
      </c>
      <c r="B6982" s="164" t="s">
        <v>647</v>
      </c>
      <c r="C6982" s="164" t="s">
        <v>523</v>
      </c>
      <c r="D6982" s="164" t="s">
        <v>525</v>
      </c>
      <c r="E6982" s="164" t="s">
        <v>519</v>
      </c>
      <c r="F6982" s="193">
        <v>45799</v>
      </c>
      <c r="G6982" s="164" t="s">
        <v>651</v>
      </c>
      <c r="H6982" s="194">
        <v>67676</v>
      </c>
      <c r="I6982" s="164" t="s">
        <v>16</v>
      </c>
      <c r="L6982" s="164">
        <v>2024</v>
      </c>
      <c r="M6982" s="164" t="s">
        <v>525</v>
      </c>
      <c r="N6982" s="164" t="s">
        <v>569</v>
      </c>
    </row>
    <row r="6983" spans="1:14" s="164" customFormat="1" ht="15" x14ac:dyDescent="0.15">
      <c r="A6983" s="164" t="s">
        <v>521</v>
      </c>
      <c r="B6983" s="164" t="s">
        <v>647</v>
      </c>
      <c r="C6983" s="164" t="s">
        <v>523</v>
      </c>
      <c r="D6983" s="164" t="s">
        <v>525</v>
      </c>
      <c r="E6983" s="164" t="s">
        <v>531</v>
      </c>
      <c r="F6983" s="193">
        <v>45799</v>
      </c>
      <c r="G6983" s="164" t="s">
        <v>651</v>
      </c>
      <c r="H6983" s="194">
        <v>185053</v>
      </c>
      <c r="I6983" s="164" t="s">
        <v>16</v>
      </c>
      <c r="L6983" s="164">
        <v>2024</v>
      </c>
      <c r="M6983" s="164" t="s">
        <v>525</v>
      </c>
      <c r="N6983" s="164" t="s">
        <v>569</v>
      </c>
    </row>
    <row r="6984" spans="1:14" s="164" customFormat="1" ht="15" x14ac:dyDescent="0.15">
      <c r="A6984" s="164" t="s">
        <v>521</v>
      </c>
      <c r="B6984" s="164" t="s">
        <v>647</v>
      </c>
      <c r="C6984" s="164" t="s">
        <v>523</v>
      </c>
      <c r="D6984" s="164" t="s">
        <v>525</v>
      </c>
      <c r="E6984" s="164" t="s">
        <v>525</v>
      </c>
      <c r="F6984" s="193">
        <v>45799</v>
      </c>
      <c r="G6984" s="164" t="s">
        <v>649</v>
      </c>
      <c r="H6984" s="194">
        <v>123926</v>
      </c>
      <c r="I6984" s="164" t="s">
        <v>16</v>
      </c>
      <c r="L6984" s="164">
        <v>2024</v>
      </c>
      <c r="M6984" s="164" t="s">
        <v>525</v>
      </c>
      <c r="N6984" s="164" t="s">
        <v>569</v>
      </c>
    </row>
    <row r="6985" spans="1:14" s="164" customFormat="1" ht="15" x14ac:dyDescent="0.15">
      <c r="A6985" s="164" t="s">
        <v>521</v>
      </c>
      <c r="B6985" s="164" t="s">
        <v>586</v>
      </c>
      <c r="C6985" s="164" t="s">
        <v>523</v>
      </c>
      <c r="D6985" s="164" t="s">
        <v>525</v>
      </c>
      <c r="E6985" s="164" t="s">
        <v>531</v>
      </c>
      <c r="F6985" s="193">
        <v>45799</v>
      </c>
      <c r="G6985" s="164" t="s">
        <v>23</v>
      </c>
      <c r="H6985" s="194">
        <v>173448</v>
      </c>
      <c r="I6985" s="164" t="s">
        <v>22</v>
      </c>
      <c r="L6985" s="164">
        <v>2024</v>
      </c>
      <c r="M6985" s="164" t="s">
        <v>525</v>
      </c>
      <c r="N6985" s="164" t="s">
        <v>569</v>
      </c>
    </row>
    <row r="6986" spans="1:14" s="164" customFormat="1" ht="15" x14ac:dyDescent="0.15">
      <c r="A6986" s="164" t="s">
        <v>521</v>
      </c>
      <c r="B6986" s="164" t="s">
        <v>617</v>
      </c>
      <c r="C6986" s="164" t="s">
        <v>523</v>
      </c>
      <c r="D6986" s="164" t="s">
        <v>525</v>
      </c>
      <c r="E6986" s="164" t="s">
        <v>531</v>
      </c>
      <c r="F6986" s="193">
        <v>45799</v>
      </c>
      <c r="G6986" s="164" t="s">
        <v>621</v>
      </c>
      <c r="H6986" s="194">
        <v>343200</v>
      </c>
      <c r="I6986" s="164" t="s">
        <v>22</v>
      </c>
      <c r="L6986" s="164">
        <v>2024</v>
      </c>
      <c r="M6986" s="164" t="s">
        <v>525</v>
      </c>
      <c r="N6986" s="164" t="s">
        <v>569</v>
      </c>
    </row>
    <row r="6987" spans="1:14" s="164" customFormat="1" ht="15" x14ac:dyDescent="0.15">
      <c r="A6987" s="164" t="s">
        <v>521</v>
      </c>
      <c r="B6987" s="164" t="s">
        <v>609</v>
      </c>
      <c r="C6987" s="164" t="s">
        <v>523</v>
      </c>
      <c r="D6987" s="164" t="s">
        <v>530</v>
      </c>
      <c r="E6987" s="164" t="s">
        <v>517</v>
      </c>
      <c r="F6987" s="193">
        <v>45799</v>
      </c>
      <c r="G6987" s="164" t="s">
        <v>725</v>
      </c>
      <c r="H6987" s="194">
        <v>16060800</v>
      </c>
      <c r="I6987" s="164" t="s">
        <v>16</v>
      </c>
      <c r="J6987" s="164">
        <v>40152</v>
      </c>
      <c r="L6987" s="164">
        <v>2025</v>
      </c>
      <c r="M6987" s="164" t="s">
        <v>525</v>
      </c>
      <c r="N6987" s="164" t="s">
        <v>526</v>
      </c>
    </row>
    <row r="6988" spans="1:14" s="164" customFormat="1" ht="15" x14ac:dyDescent="0.15">
      <c r="A6988" s="164" t="s">
        <v>521</v>
      </c>
      <c r="B6988" s="164" t="s">
        <v>586</v>
      </c>
      <c r="C6988" s="164" t="s">
        <v>523</v>
      </c>
      <c r="D6988" s="164" t="s">
        <v>525</v>
      </c>
      <c r="E6988" s="164" t="s">
        <v>525</v>
      </c>
      <c r="F6988" s="193">
        <v>45798</v>
      </c>
      <c r="G6988" s="164" t="s">
        <v>568</v>
      </c>
      <c r="H6988" s="194">
        <v>1356505</v>
      </c>
      <c r="I6988" s="164" t="s">
        <v>22</v>
      </c>
      <c r="L6988" s="164">
        <v>2024</v>
      </c>
      <c r="M6988" s="164" t="s">
        <v>525</v>
      </c>
      <c r="N6988" s="164" t="s">
        <v>569</v>
      </c>
    </row>
    <row r="6989" spans="1:14" s="164" customFormat="1" ht="15" x14ac:dyDescent="0.15">
      <c r="A6989" s="164" t="s">
        <v>521</v>
      </c>
      <c r="B6989" s="164" t="s">
        <v>688</v>
      </c>
      <c r="C6989" s="164" t="s">
        <v>523</v>
      </c>
      <c r="D6989" s="164" t="s">
        <v>530</v>
      </c>
      <c r="E6989" s="164" t="s">
        <v>518</v>
      </c>
      <c r="F6989" s="193">
        <v>45798</v>
      </c>
      <c r="G6989" s="164" t="s">
        <v>689</v>
      </c>
      <c r="H6989" s="194">
        <v>280000</v>
      </c>
      <c r="I6989" s="164" t="s">
        <v>16</v>
      </c>
      <c r="L6989" s="164">
        <v>2025</v>
      </c>
      <c r="M6989" s="164" t="s">
        <v>525</v>
      </c>
      <c r="N6989" s="164" t="s">
        <v>526</v>
      </c>
    </row>
    <row r="6990" spans="1:14" s="164" customFormat="1" ht="15" x14ac:dyDescent="0.15">
      <c r="A6990" s="164" t="s">
        <v>521</v>
      </c>
      <c r="B6990" s="164" t="s">
        <v>603</v>
      </c>
      <c r="C6990" s="164" t="s">
        <v>523</v>
      </c>
      <c r="D6990" s="164" t="s">
        <v>525</v>
      </c>
      <c r="E6990" s="164" t="s">
        <v>525</v>
      </c>
      <c r="F6990" s="193">
        <v>45798</v>
      </c>
      <c r="G6990" s="164" t="s">
        <v>604</v>
      </c>
      <c r="H6990" s="194">
        <v>2158</v>
      </c>
      <c r="I6990" s="164" t="s">
        <v>22</v>
      </c>
      <c r="L6990" s="164">
        <v>2024</v>
      </c>
      <c r="M6990" s="164" t="s">
        <v>525</v>
      </c>
      <c r="N6990" s="164" t="s">
        <v>569</v>
      </c>
    </row>
    <row r="6991" spans="1:14" s="164" customFormat="1" ht="15" x14ac:dyDescent="0.15">
      <c r="A6991" s="164" t="s">
        <v>521</v>
      </c>
      <c r="B6991" s="164" t="s">
        <v>688</v>
      </c>
      <c r="C6991" s="164" t="s">
        <v>523</v>
      </c>
      <c r="D6991" s="164" t="s">
        <v>530</v>
      </c>
      <c r="E6991" s="164" t="s">
        <v>517</v>
      </c>
      <c r="F6991" s="193">
        <v>45798</v>
      </c>
      <c r="G6991" s="164" t="s">
        <v>689</v>
      </c>
      <c r="H6991" s="194">
        <v>3480000</v>
      </c>
      <c r="I6991" s="164" t="s">
        <v>16</v>
      </c>
      <c r="L6991" s="164">
        <v>2025</v>
      </c>
      <c r="M6991" s="164" t="s">
        <v>525</v>
      </c>
      <c r="N6991" s="164" t="s">
        <v>526</v>
      </c>
    </row>
    <row r="6992" spans="1:14" s="164" customFormat="1" ht="15" x14ac:dyDescent="0.15">
      <c r="A6992" s="164" t="s">
        <v>521</v>
      </c>
      <c r="B6992" s="164" t="s">
        <v>617</v>
      </c>
      <c r="C6992" s="164" t="s">
        <v>523</v>
      </c>
      <c r="D6992" s="164" t="s">
        <v>525</v>
      </c>
      <c r="E6992" s="164" t="s">
        <v>531</v>
      </c>
      <c r="F6992" s="193">
        <v>45798</v>
      </c>
      <c r="G6992" s="164" t="s">
        <v>23</v>
      </c>
      <c r="H6992" s="194">
        <v>584382</v>
      </c>
      <c r="I6992" s="164" t="s">
        <v>22</v>
      </c>
      <c r="L6992" s="164">
        <v>2024</v>
      </c>
      <c r="M6992" s="164" t="s">
        <v>525</v>
      </c>
      <c r="N6992" s="164" t="s">
        <v>569</v>
      </c>
    </row>
    <row r="6993" spans="1:14" s="164" customFormat="1" ht="15" x14ac:dyDescent="0.15">
      <c r="A6993" s="164" t="s">
        <v>521</v>
      </c>
      <c r="B6993" s="164" t="s">
        <v>609</v>
      </c>
      <c r="C6993" s="164" t="s">
        <v>523</v>
      </c>
      <c r="D6993" s="164" t="s">
        <v>530</v>
      </c>
      <c r="E6993" s="164" t="s">
        <v>518</v>
      </c>
      <c r="F6993" s="193">
        <v>45798</v>
      </c>
      <c r="G6993" s="164" t="s">
        <v>725</v>
      </c>
      <c r="H6993" s="194">
        <v>1792000</v>
      </c>
      <c r="I6993" s="164" t="s">
        <v>16</v>
      </c>
      <c r="J6993" s="164">
        <v>4480</v>
      </c>
      <c r="L6993" s="164">
        <v>2025</v>
      </c>
      <c r="M6993" s="164" t="s">
        <v>525</v>
      </c>
      <c r="N6993" s="164" t="s">
        <v>526</v>
      </c>
    </row>
    <row r="6994" spans="1:14" s="164" customFormat="1" ht="15" x14ac:dyDescent="0.15">
      <c r="A6994" s="164" t="s">
        <v>521</v>
      </c>
      <c r="B6994" s="164" t="s">
        <v>647</v>
      </c>
      <c r="C6994" s="164" t="s">
        <v>523</v>
      </c>
      <c r="D6994" s="164" t="s">
        <v>525</v>
      </c>
      <c r="E6994" s="164" t="s">
        <v>525</v>
      </c>
      <c r="F6994" s="193">
        <v>45798</v>
      </c>
      <c r="G6994" s="164" t="s">
        <v>650</v>
      </c>
      <c r="H6994" s="194">
        <v>6742285</v>
      </c>
      <c r="I6994" s="164" t="s">
        <v>16</v>
      </c>
      <c r="L6994" s="164">
        <v>2024</v>
      </c>
      <c r="M6994" s="164" t="s">
        <v>525</v>
      </c>
      <c r="N6994" s="164" t="s">
        <v>569</v>
      </c>
    </row>
    <row r="6995" spans="1:14" s="164" customFormat="1" ht="15" x14ac:dyDescent="0.15">
      <c r="A6995" s="164" t="s">
        <v>521</v>
      </c>
      <c r="B6995" s="164" t="s">
        <v>609</v>
      </c>
      <c r="C6995" s="164" t="s">
        <v>523</v>
      </c>
      <c r="D6995" s="164" t="s">
        <v>524</v>
      </c>
      <c r="E6995" s="164" t="s">
        <v>519</v>
      </c>
      <c r="F6995" s="193">
        <v>45798</v>
      </c>
      <c r="G6995" s="164" t="s">
        <v>725</v>
      </c>
      <c r="H6995" s="194">
        <v>115600</v>
      </c>
      <c r="I6995" s="164" t="s">
        <v>16</v>
      </c>
      <c r="J6995" s="164">
        <v>1360</v>
      </c>
      <c r="L6995" s="164">
        <v>2025</v>
      </c>
      <c r="M6995" s="164" t="s">
        <v>525</v>
      </c>
      <c r="N6995" s="164" t="s">
        <v>526</v>
      </c>
    </row>
    <row r="6996" spans="1:14" s="164" customFormat="1" ht="15" x14ac:dyDescent="0.15">
      <c r="A6996" s="164" t="s">
        <v>521</v>
      </c>
      <c r="B6996" s="164" t="s">
        <v>647</v>
      </c>
      <c r="C6996" s="164" t="s">
        <v>535</v>
      </c>
      <c r="D6996" s="164" t="s">
        <v>525</v>
      </c>
      <c r="E6996" s="164" t="s">
        <v>519</v>
      </c>
      <c r="F6996" s="193">
        <v>45798</v>
      </c>
      <c r="G6996" s="164" t="s">
        <v>650</v>
      </c>
      <c r="H6996" s="194">
        <v>159676</v>
      </c>
      <c r="I6996" s="164" t="s">
        <v>16</v>
      </c>
      <c r="L6996" s="164">
        <v>2024</v>
      </c>
      <c r="M6996" s="164" t="s">
        <v>525</v>
      </c>
      <c r="N6996" s="164" t="s">
        <v>569</v>
      </c>
    </row>
    <row r="6997" spans="1:14" s="164" customFormat="1" ht="15" x14ac:dyDescent="0.15">
      <c r="A6997" s="164" t="s">
        <v>521</v>
      </c>
      <c r="B6997" s="164" t="s">
        <v>609</v>
      </c>
      <c r="C6997" s="164" t="s">
        <v>523</v>
      </c>
      <c r="D6997" s="164" t="s">
        <v>530</v>
      </c>
      <c r="E6997" s="164" t="s">
        <v>517</v>
      </c>
      <c r="F6997" s="193">
        <v>45798</v>
      </c>
      <c r="G6997" s="164" t="s">
        <v>725</v>
      </c>
      <c r="H6997" s="194">
        <v>17068800</v>
      </c>
      <c r="I6997" s="164" t="s">
        <v>16</v>
      </c>
      <c r="J6997" s="164">
        <v>42672</v>
      </c>
      <c r="L6997" s="164">
        <v>2025</v>
      </c>
      <c r="M6997" s="164" t="s">
        <v>525</v>
      </c>
      <c r="N6997" s="164" t="s">
        <v>526</v>
      </c>
    </row>
    <row r="6998" spans="1:14" s="164" customFormat="1" ht="15" x14ac:dyDescent="0.15">
      <c r="A6998" s="164" t="s">
        <v>521</v>
      </c>
      <c r="B6998" s="164" t="s">
        <v>647</v>
      </c>
      <c r="C6998" s="164" t="s">
        <v>523</v>
      </c>
      <c r="D6998" s="164" t="s">
        <v>525</v>
      </c>
      <c r="E6998" s="164" t="s">
        <v>519</v>
      </c>
      <c r="F6998" s="193">
        <v>45798</v>
      </c>
      <c r="G6998" s="164" t="s">
        <v>650</v>
      </c>
      <c r="H6998" s="194">
        <v>1249411</v>
      </c>
      <c r="I6998" s="164" t="s">
        <v>16</v>
      </c>
      <c r="L6998" s="164">
        <v>2024</v>
      </c>
      <c r="M6998" s="164" t="s">
        <v>525</v>
      </c>
      <c r="N6998" s="164" t="s">
        <v>569</v>
      </c>
    </row>
    <row r="6999" spans="1:14" s="164" customFormat="1" ht="15" x14ac:dyDescent="0.15">
      <c r="A6999" s="164" t="s">
        <v>521</v>
      </c>
      <c r="B6999" s="164" t="s">
        <v>647</v>
      </c>
      <c r="C6999" s="164" t="s">
        <v>535</v>
      </c>
      <c r="D6999" s="164" t="s">
        <v>525</v>
      </c>
      <c r="E6999" s="164" t="s">
        <v>531</v>
      </c>
      <c r="F6999" s="193">
        <v>45798</v>
      </c>
      <c r="G6999" s="164" t="s">
        <v>650</v>
      </c>
      <c r="H6999" s="194">
        <v>445939</v>
      </c>
      <c r="I6999" s="164" t="s">
        <v>16</v>
      </c>
      <c r="L6999" s="164">
        <v>2024</v>
      </c>
      <c r="M6999" s="164" t="s">
        <v>525</v>
      </c>
      <c r="N6999" s="164" t="s">
        <v>569</v>
      </c>
    </row>
    <row r="7000" spans="1:14" s="164" customFormat="1" ht="15" x14ac:dyDescent="0.15">
      <c r="A7000" s="164" t="s">
        <v>521</v>
      </c>
      <c r="B7000" s="164" t="s">
        <v>647</v>
      </c>
      <c r="C7000" s="164" t="s">
        <v>523</v>
      </c>
      <c r="D7000" s="164" t="s">
        <v>525</v>
      </c>
      <c r="E7000" s="164" t="s">
        <v>531</v>
      </c>
      <c r="F7000" s="193">
        <v>45798</v>
      </c>
      <c r="G7000" s="164" t="s">
        <v>650</v>
      </c>
      <c r="H7000" s="194">
        <v>11514217</v>
      </c>
      <c r="I7000" s="164" t="s">
        <v>16</v>
      </c>
      <c r="L7000" s="164">
        <v>2024</v>
      </c>
      <c r="M7000" s="164" t="s">
        <v>525</v>
      </c>
      <c r="N7000" s="164" t="s">
        <v>569</v>
      </c>
    </row>
    <row r="7001" spans="1:14" s="164" customFormat="1" ht="15" x14ac:dyDescent="0.15">
      <c r="A7001" s="164" t="s">
        <v>521</v>
      </c>
      <c r="B7001" s="164" t="s">
        <v>647</v>
      </c>
      <c r="C7001" s="164" t="s">
        <v>523</v>
      </c>
      <c r="D7001" s="164" t="s">
        <v>525</v>
      </c>
      <c r="E7001" s="164" t="s">
        <v>525</v>
      </c>
      <c r="F7001" s="193">
        <v>45798</v>
      </c>
      <c r="G7001" s="164" t="s">
        <v>648</v>
      </c>
      <c r="H7001" s="194">
        <v>80848</v>
      </c>
      <c r="I7001" s="164" t="s">
        <v>16</v>
      </c>
      <c r="L7001" s="164">
        <v>2024</v>
      </c>
      <c r="M7001" s="164" t="s">
        <v>525</v>
      </c>
      <c r="N7001" s="164" t="s">
        <v>569</v>
      </c>
    </row>
    <row r="7002" spans="1:14" s="164" customFormat="1" ht="15" x14ac:dyDescent="0.15">
      <c r="A7002" s="164" t="s">
        <v>521</v>
      </c>
      <c r="B7002" s="164" t="s">
        <v>647</v>
      </c>
      <c r="C7002" s="164" t="s">
        <v>523</v>
      </c>
      <c r="D7002" s="164" t="s">
        <v>525</v>
      </c>
      <c r="E7002" s="164" t="s">
        <v>531</v>
      </c>
      <c r="F7002" s="193">
        <v>45798</v>
      </c>
      <c r="G7002" s="164" t="s">
        <v>648</v>
      </c>
      <c r="H7002" s="194">
        <v>228351</v>
      </c>
      <c r="I7002" s="164" t="s">
        <v>16</v>
      </c>
      <c r="L7002" s="164">
        <v>2024</v>
      </c>
      <c r="M7002" s="164" t="s">
        <v>525</v>
      </c>
      <c r="N7002" s="164" t="s">
        <v>569</v>
      </c>
    </row>
    <row r="7003" spans="1:14" s="164" customFormat="1" ht="15" x14ac:dyDescent="0.15">
      <c r="A7003" s="164" t="s">
        <v>521</v>
      </c>
      <c r="B7003" s="164" t="s">
        <v>647</v>
      </c>
      <c r="C7003" s="164" t="s">
        <v>523</v>
      </c>
      <c r="D7003" s="164" t="s">
        <v>525</v>
      </c>
      <c r="E7003" s="164" t="s">
        <v>525</v>
      </c>
      <c r="F7003" s="193">
        <v>45798</v>
      </c>
      <c r="G7003" s="164" t="s">
        <v>658</v>
      </c>
      <c r="H7003" s="194">
        <v>21450</v>
      </c>
      <c r="I7003" s="164" t="s">
        <v>16</v>
      </c>
      <c r="L7003" s="164">
        <v>2024</v>
      </c>
      <c r="M7003" s="164" t="s">
        <v>525</v>
      </c>
      <c r="N7003" s="164" t="s">
        <v>569</v>
      </c>
    </row>
    <row r="7004" spans="1:14" s="164" customFormat="1" ht="15" x14ac:dyDescent="0.15">
      <c r="A7004" s="164" t="s">
        <v>521</v>
      </c>
      <c r="B7004" s="164" t="s">
        <v>647</v>
      </c>
      <c r="C7004" s="164" t="s">
        <v>523</v>
      </c>
      <c r="D7004" s="164" t="s">
        <v>525</v>
      </c>
      <c r="E7004" s="164" t="s">
        <v>525</v>
      </c>
      <c r="F7004" s="193">
        <v>45798</v>
      </c>
      <c r="G7004" s="164" t="s">
        <v>651</v>
      </c>
      <c r="H7004" s="194">
        <v>100531</v>
      </c>
      <c r="I7004" s="164" t="s">
        <v>16</v>
      </c>
      <c r="L7004" s="164">
        <v>2024</v>
      </c>
      <c r="M7004" s="164" t="s">
        <v>525</v>
      </c>
      <c r="N7004" s="164" t="s">
        <v>569</v>
      </c>
    </row>
    <row r="7005" spans="1:14" s="164" customFormat="1" ht="15" x14ac:dyDescent="0.15">
      <c r="A7005" s="164" t="s">
        <v>521</v>
      </c>
      <c r="B7005" s="164" t="s">
        <v>647</v>
      </c>
      <c r="C7005" s="164" t="s">
        <v>523</v>
      </c>
      <c r="D7005" s="164" t="s">
        <v>525</v>
      </c>
      <c r="E7005" s="164" t="s">
        <v>531</v>
      </c>
      <c r="F7005" s="193">
        <v>45798</v>
      </c>
      <c r="G7005" s="164" t="s">
        <v>651</v>
      </c>
      <c r="H7005" s="194">
        <v>2086902</v>
      </c>
      <c r="I7005" s="164" t="s">
        <v>16</v>
      </c>
      <c r="L7005" s="164">
        <v>2024</v>
      </c>
      <c r="M7005" s="164" t="s">
        <v>525</v>
      </c>
      <c r="N7005" s="164" t="s">
        <v>569</v>
      </c>
    </row>
    <row r="7006" spans="1:14" s="164" customFormat="1" ht="15" x14ac:dyDescent="0.15">
      <c r="A7006" s="164" t="s">
        <v>521</v>
      </c>
      <c r="B7006" s="164" t="s">
        <v>647</v>
      </c>
      <c r="C7006" s="164" t="s">
        <v>523</v>
      </c>
      <c r="D7006" s="164" t="s">
        <v>525</v>
      </c>
      <c r="E7006" s="164" t="s">
        <v>525</v>
      </c>
      <c r="F7006" s="193">
        <v>45798</v>
      </c>
      <c r="G7006" s="164" t="s">
        <v>661</v>
      </c>
      <c r="H7006" s="194">
        <v>42900</v>
      </c>
      <c r="I7006" s="164" t="s">
        <v>16</v>
      </c>
      <c r="L7006" s="164">
        <v>2024</v>
      </c>
      <c r="M7006" s="164" t="s">
        <v>525</v>
      </c>
      <c r="N7006" s="164" t="s">
        <v>569</v>
      </c>
    </row>
    <row r="7007" spans="1:14" s="164" customFormat="1" ht="15" x14ac:dyDescent="0.15">
      <c r="A7007" s="164" t="s">
        <v>521</v>
      </c>
      <c r="B7007" s="164" t="s">
        <v>647</v>
      </c>
      <c r="C7007" s="164" t="s">
        <v>523</v>
      </c>
      <c r="D7007" s="164" t="s">
        <v>525</v>
      </c>
      <c r="E7007" s="164" t="s">
        <v>525</v>
      </c>
      <c r="F7007" s="193">
        <v>45798</v>
      </c>
      <c r="G7007" s="164" t="s">
        <v>649</v>
      </c>
      <c r="H7007" s="194">
        <v>149446</v>
      </c>
      <c r="I7007" s="164" t="s">
        <v>16</v>
      </c>
      <c r="L7007" s="164">
        <v>2024</v>
      </c>
      <c r="M7007" s="164" t="s">
        <v>525</v>
      </c>
      <c r="N7007" s="164" t="s">
        <v>569</v>
      </c>
    </row>
    <row r="7008" spans="1:14" s="164" customFormat="1" ht="15" x14ac:dyDescent="0.15">
      <c r="A7008" s="164" t="s">
        <v>521</v>
      </c>
      <c r="B7008" s="164" t="s">
        <v>647</v>
      </c>
      <c r="C7008" s="164" t="s">
        <v>523</v>
      </c>
      <c r="D7008" s="164" t="s">
        <v>525</v>
      </c>
      <c r="E7008" s="164" t="s">
        <v>531</v>
      </c>
      <c r="F7008" s="193">
        <v>45798</v>
      </c>
      <c r="G7008" s="164" t="s">
        <v>649</v>
      </c>
      <c r="H7008" s="194">
        <v>1398155</v>
      </c>
      <c r="I7008" s="164" t="s">
        <v>16</v>
      </c>
      <c r="L7008" s="164">
        <v>2024</v>
      </c>
      <c r="M7008" s="164" t="s">
        <v>525</v>
      </c>
      <c r="N7008" s="164" t="s">
        <v>569</v>
      </c>
    </row>
    <row r="7009" spans="1:15" s="164" customFormat="1" ht="15" x14ac:dyDescent="0.15">
      <c r="A7009" s="164" t="s">
        <v>521</v>
      </c>
      <c r="B7009" s="164" t="s">
        <v>647</v>
      </c>
      <c r="C7009" s="164" t="s">
        <v>523</v>
      </c>
      <c r="D7009" s="164" t="s">
        <v>525</v>
      </c>
      <c r="E7009" s="164" t="s">
        <v>531</v>
      </c>
      <c r="F7009" s="193">
        <v>45798</v>
      </c>
      <c r="G7009" s="164" t="s">
        <v>652</v>
      </c>
      <c r="H7009" s="194">
        <v>1426436</v>
      </c>
      <c r="I7009" s="164" t="s">
        <v>16</v>
      </c>
      <c r="L7009" s="164">
        <v>2024</v>
      </c>
      <c r="M7009" s="164" t="s">
        <v>525</v>
      </c>
      <c r="N7009" s="164" t="s">
        <v>569</v>
      </c>
    </row>
    <row r="7010" spans="1:15" s="164" customFormat="1" ht="15" x14ac:dyDescent="0.15">
      <c r="A7010" s="164" t="s">
        <v>521</v>
      </c>
      <c r="B7010" s="164" t="s">
        <v>647</v>
      </c>
      <c r="C7010" s="164" t="s">
        <v>523</v>
      </c>
      <c r="D7010" s="164" t="s">
        <v>525</v>
      </c>
      <c r="E7010" s="164" t="s">
        <v>531</v>
      </c>
      <c r="F7010" s="193">
        <v>45798</v>
      </c>
      <c r="G7010" s="164" t="s">
        <v>656</v>
      </c>
      <c r="H7010" s="194">
        <v>38016</v>
      </c>
      <c r="I7010" s="164" t="s">
        <v>16</v>
      </c>
      <c r="L7010" s="164">
        <v>2024</v>
      </c>
      <c r="M7010" s="164" t="s">
        <v>525</v>
      </c>
      <c r="N7010" s="164" t="s">
        <v>569</v>
      </c>
    </row>
    <row r="7011" spans="1:15" s="164" customFormat="1" ht="15" x14ac:dyDescent="0.15">
      <c r="A7011" s="164" t="s">
        <v>521</v>
      </c>
      <c r="B7011" s="164" t="s">
        <v>609</v>
      </c>
      <c r="C7011" s="164" t="s">
        <v>523</v>
      </c>
      <c r="D7011" s="164" t="s">
        <v>530</v>
      </c>
      <c r="E7011" s="164" t="s">
        <v>518</v>
      </c>
      <c r="F7011" s="193">
        <v>45797</v>
      </c>
      <c r="G7011" s="164" t="s">
        <v>725</v>
      </c>
      <c r="H7011" s="194">
        <v>1456000</v>
      </c>
      <c r="I7011" s="164" t="s">
        <v>16</v>
      </c>
      <c r="J7011" s="164">
        <v>3640</v>
      </c>
      <c r="L7011" s="164">
        <v>2025</v>
      </c>
      <c r="M7011" s="164" t="s">
        <v>525</v>
      </c>
      <c r="N7011" s="164" t="s">
        <v>526</v>
      </c>
    </row>
    <row r="7012" spans="1:15" s="164" customFormat="1" ht="15" x14ac:dyDescent="0.15">
      <c r="A7012" s="164" t="s">
        <v>521</v>
      </c>
      <c r="B7012" s="164" t="s">
        <v>688</v>
      </c>
      <c r="C7012" s="164" t="s">
        <v>523</v>
      </c>
      <c r="D7012" s="164" t="s">
        <v>530</v>
      </c>
      <c r="E7012" s="164" t="s">
        <v>517</v>
      </c>
      <c r="F7012" s="193">
        <v>45797</v>
      </c>
      <c r="G7012" s="164" t="s">
        <v>689</v>
      </c>
      <c r="H7012" s="194">
        <v>2280000</v>
      </c>
      <c r="I7012" s="164" t="s">
        <v>16</v>
      </c>
      <c r="L7012" s="164">
        <v>2025</v>
      </c>
      <c r="M7012" s="164" t="s">
        <v>525</v>
      </c>
      <c r="N7012" s="164" t="s">
        <v>526</v>
      </c>
      <c r="O7012" s="164" t="s">
        <v>726</v>
      </c>
    </row>
    <row r="7013" spans="1:15" s="164" customFormat="1" ht="15" x14ac:dyDescent="0.15">
      <c r="A7013" s="164" t="s">
        <v>521</v>
      </c>
      <c r="B7013" s="164" t="s">
        <v>609</v>
      </c>
      <c r="C7013" s="164" t="s">
        <v>523</v>
      </c>
      <c r="D7013" s="164" t="s">
        <v>524</v>
      </c>
      <c r="E7013" s="164" t="s">
        <v>519</v>
      </c>
      <c r="F7013" s="193">
        <v>45797</v>
      </c>
      <c r="G7013" s="164" t="s">
        <v>725</v>
      </c>
      <c r="H7013" s="194">
        <v>86700</v>
      </c>
      <c r="I7013" s="164" t="s">
        <v>16</v>
      </c>
      <c r="J7013" s="164">
        <v>1020</v>
      </c>
      <c r="L7013" s="164">
        <v>2025</v>
      </c>
      <c r="M7013" s="164" t="s">
        <v>525</v>
      </c>
      <c r="N7013" s="164" t="s">
        <v>526</v>
      </c>
    </row>
    <row r="7014" spans="1:15" s="164" customFormat="1" ht="15" x14ac:dyDescent="0.15">
      <c r="A7014" s="164" t="s">
        <v>521</v>
      </c>
      <c r="B7014" s="164" t="s">
        <v>647</v>
      </c>
      <c r="C7014" s="164" t="s">
        <v>523</v>
      </c>
      <c r="D7014" s="164" t="s">
        <v>525</v>
      </c>
      <c r="E7014" s="164" t="s">
        <v>525</v>
      </c>
      <c r="F7014" s="193">
        <v>45797</v>
      </c>
      <c r="G7014" s="164" t="s">
        <v>650</v>
      </c>
      <c r="H7014" s="194">
        <v>8827393</v>
      </c>
      <c r="I7014" s="164" t="s">
        <v>16</v>
      </c>
      <c r="L7014" s="164">
        <v>2024</v>
      </c>
      <c r="M7014" s="164" t="s">
        <v>525</v>
      </c>
      <c r="N7014" s="164" t="s">
        <v>569</v>
      </c>
    </row>
    <row r="7015" spans="1:15" s="164" customFormat="1" ht="15" x14ac:dyDescent="0.15">
      <c r="A7015" s="164" t="s">
        <v>521</v>
      </c>
      <c r="B7015" s="164" t="s">
        <v>609</v>
      </c>
      <c r="C7015" s="164" t="s">
        <v>523</v>
      </c>
      <c r="D7015" s="164" t="s">
        <v>530</v>
      </c>
      <c r="E7015" s="164" t="s">
        <v>517</v>
      </c>
      <c r="F7015" s="193">
        <v>45797</v>
      </c>
      <c r="G7015" s="164" t="s">
        <v>725</v>
      </c>
      <c r="H7015" s="194">
        <v>15456000</v>
      </c>
      <c r="I7015" s="164" t="s">
        <v>16</v>
      </c>
      <c r="J7015" s="164">
        <v>38640</v>
      </c>
      <c r="L7015" s="164">
        <v>2025</v>
      </c>
      <c r="M7015" s="164" t="s">
        <v>525</v>
      </c>
      <c r="N7015" s="164" t="s">
        <v>526</v>
      </c>
    </row>
    <row r="7016" spans="1:15" s="164" customFormat="1" ht="15" x14ac:dyDescent="0.15">
      <c r="A7016" s="164" t="s">
        <v>521</v>
      </c>
      <c r="B7016" s="164" t="s">
        <v>688</v>
      </c>
      <c r="C7016" s="164" t="s">
        <v>523</v>
      </c>
      <c r="D7016" s="164" t="s">
        <v>530</v>
      </c>
      <c r="E7016" s="164" t="s">
        <v>518</v>
      </c>
      <c r="F7016" s="193">
        <v>45797</v>
      </c>
      <c r="G7016" s="164" t="s">
        <v>689</v>
      </c>
      <c r="H7016" s="194">
        <v>40000</v>
      </c>
      <c r="I7016" s="164" t="s">
        <v>16</v>
      </c>
      <c r="L7016" s="164">
        <v>2025</v>
      </c>
      <c r="M7016" s="164" t="s">
        <v>525</v>
      </c>
      <c r="N7016" s="164" t="s">
        <v>526</v>
      </c>
      <c r="O7016" s="164" t="s">
        <v>726</v>
      </c>
    </row>
    <row r="7017" spans="1:15" s="164" customFormat="1" ht="15" x14ac:dyDescent="0.15">
      <c r="A7017" s="164" t="s">
        <v>521</v>
      </c>
      <c r="B7017" s="164" t="s">
        <v>647</v>
      </c>
      <c r="C7017" s="164" t="s">
        <v>535</v>
      </c>
      <c r="D7017" s="164" t="s">
        <v>525</v>
      </c>
      <c r="E7017" s="164" t="s">
        <v>519</v>
      </c>
      <c r="F7017" s="193">
        <v>45797</v>
      </c>
      <c r="G7017" s="164" t="s">
        <v>650</v>
      </c>
      <c r="H7017" s="194">
        <v>52639</v>
      </c>
      <c r="I7017" s="164" t="s">
        <v>16</v>
      </c>
      <c r="L7017" s="164">
        <v>2024</v>
      </c>
      <c r="M7017" s="164" t="s">
        <v>525</v>
      </c>
      <c r="N7017" s="164" t="s">
        <v>569</v>
      </c>
    </row>
    <row r="7018" spans="1:15" s="164" customFormat="1" ht="15" x14ac:dyDescent="0.15">
      <c r="A7018" s="164" t="s">
        <v>521</v>
      </c>
      <c r="B7018" s="164" t="s">
        <v>647</v>
      </c>
      <c r="C7018" s="164" t="s">
        <v>523</v>
      </c>
      <c r="D7018" s="164" t="s">
        <v>525</v>
      </c>
      <c r="E7018" s="164" t="s">
        <v>519</v>
      </c>
      <c r="F7018" s="193">
        <v>45797</v>
      </c>
      <c r="G7018" s="164" t="s">
        <v>650</v>
      </c>
      <c r="H7018" s="194">
        <v>1062010</v>
      </c>
      <c r="I7018" s="164" t="s">
        <v>16</v>
      </c>
      <c r="L7018" s="164">
        <v>2024</v>
      </c>
      <c r="M7018" s="164" t="s">
        <v>525</v>
      </c>
      <c r="N7018" s="164" t="s">
        <v>569</v>
      </c>
    </row>
    <row r="7019" spans="1:15" s="164" customFormat="1" ht="15" x14ac:dyDescent="0.15">
      <c r="A7019" s="164" t="s">
        <v>521</v>
      </c>
      <c r="B7019" s="164" t="s">
        <v>647</v>
      </c>
      <c r="C7019" s="164" t="s">
        <v>535</v>
      </c>
      <c r="D7019" s="164" t="s">
        <v>525</v>
      </c>
      <c r="E7019" s="164" t="s">
        <v>531</v>
      </c>
      <c r="F7019" s="193">
        <v>45797</v>
      </c>
      <c r="G7019" s="164" t="s">
        <v>650</v>
      </c>
      <c r="H7019" s="194">
        <v>651961</v>
      </c>
      <c r="I7019" s="164" t="s">
        <v>16</v>
      </c>
      <c r="L7019" s="164">
        <v>2024</v>
      </c>
      <c r="M7019" s="164" t="s">
        <v>525</v>
      </c>
      <c r="N7019" s="164" t="s">
        <v>569</v>
      </c>
    </row>
    <row r="7020" spans="1:15" s="164" customFormat="1" ht="15" x14ac:dyDescent="0.15">
      <c r="A7020" s="164" t="s">
        <v>521</v>
      </c>
      <c r="B7020" s="164" t="s">
        <v>647</v>
      </c>
      <c r="C7020" s="164" t="s">
        <v>523</v>
      </c>
      <c r="D7020" s="164" t="s">
        <v>525</v>
      </c>
      <c r="E7020" s="164" t="s">
        <v>531</v>
      </c>
      <c r="F7020" s="193">
        <v>45797</v>
      </c>
      <c r="G7020" s="164" t="s">
        <v>650</v>
      </c>
      <c r="H7020" s="194">
        <v>8681464</v>
      </c>
      <c r="I7020" s="164" t="s">
        <v>16</v>
      </c>
      <c r="L7020" s="164">
        <v>2024</v>
      </c>
      <c r="M7020" s="164" t="s">
        <v>525</v>
      </c>
      <c r="N7020" s="164" t="s">
        <v>569</v>
      </c>
    </row>
    <row r="7021" spans="1:15" s="164" customFormat="1" ht="15" x14ac:dyDescent="0.15">
      <c r="A7021" s="164" t="s">
        <v>521</v>
      </c>
      <c r="B7021" s="164" t="s">
        <v>647</v>
      </c>
      <c r="C7021" s="164" t="s">
        <v>523</v>
      </c>
      <c r="D7021" s="164" t="s">
        <v>525</v>
      </c>
      <c r="E7021" s="164" t="s">
        <v>525</v>
      </c>
      <c r="F7021" s="193">
        <v>45797</v>
      </c>
      <c r="G7021" s="164" t="s">
        <v>648</v>
      </c>
      <c r="H7021" s="194">
        <v>30272</v>
      </c>
      <c r="I7021" s="164" t="s">
        <v>16</v>
      </c>
      <c r="L7021" s="164">
        <v>2024</v>
      </c>
      <c r="M7021" s="164" t="s">
        <v>525</v>
      </c>
      <c r="N7021" s="164" t="s">
        <v>569</v>
      </c>
    </row>
    <row r="7022" spans="1:15" s="164" customFormat="1" ht="15" x14ac:dyDescent="0.15">
      <c r="A7022" s="164" t="s">
        <v>521</v>
      </c>
      <c r="B7022" s="164" t="s">
        <v>647</v>
      </c>
      <c r="C7022" s="164" t="s">
        <v>523</v>
      </c>
      <c r="D7022" s="164" t="s">
        <v>525</v>
      </c>
      <c r="E7022" s="164" t="s">
        <v>531</v>
      </c>
      <c r="F7022" s="193">
        <v>45797</v>
      </c>
      <c r="G7022" s="164" t="s">
        <v>648</v>
      </c>
      <c r="H7022" s="194">
        <v>310358</v>
      </c>
      <c r="I7022" s="164" t="s">
        <v>16</v>
      </c>
      <c r="L7022" s="164">
        <v>2024</v>
      </c>
      <c r="M7022" s="164" t="s">
        <v>525</v>
      </c>
      <c r="N7022" s="164" t="s">
        <v>569</v>
      </c>
    </row>
    <row r="7023" spans="1:15" s="164" customFormat="1" ht="15" x14ac:dyDescent="0.15">
      <c r="A7023" s="164" t="s">
        <v>521</v>
      </c>
      <c r="B7023" s="164" t="s">
        <v>647</v>
      </c>
      <c r="C7023" s="164" t="s">
        <v>523</v>
      </c>
      <c r="D7023" s="164" t="s">
        <v>525</v>
      </c>
      <c r="E7023" s="164" t="s">
        <v>525</v>
      </c>
      <c r="F7023" s="193">
        <v>45797</v>
      </c>
      <c r="G7023" s="164" t="s">
        <v>658</v>
      </c>
      <c r="H7023" s="194">
        <v>9240</v>
      </c>
      <c r="I7023" s="164" t="s">
        <v>16</v>
      </c>
      <c r="L7023" s="164">
        <v>2024</v>
      </c>
      <c r="M7023" s="164" t="s">
        <v>525</v>
      </c>
      <c r="N7023" s="164" t="s">
        <v>569</v>
      </c>
    </row>
    <row r="7024" spans="1:15" s="164" customFormat="1" ht="15" x14ac:dyDescent="0.15">
      <c r="A7024" s="164" t="s">
        <v>521</v>
      </c>
      <c r="B7024" s="164" t="s">
        <v>647</v>
      </c>
      <c r="C7024" s="164" t="s">
        <v>523</v>
      </c>
      <c r="D7024" s="164" t="s">
        <v>525</v>
      </c>
      <c r="E7024" s="164" t="s">
        <v>525</v>
      </c>
      <c r="F7024" s="193">
        <v>45797</v>
      </c>
      <c r="G7024" s="164" t="s">
        <v>651</v>
      </c>
      <c r="H7024" s="194">
        <v>176312</v>
      </c>
      <c r="I7024" s="164" t="s">
        <v>16</v>
      </c>
      <c r="L7024" s="164">
        <v>2024</v>
      </c>
      <c r="M7024" s="164" t="s">
        <v>525</v>
      </c>
      <c r="N7024" s="164" t="s">
        <v>569</v>
      </c>
    </row>
    <row r="7025" spans="1:15" s="164" customFormat="1" ht="15" x14ac:dyDescent="0.15">
      <c r="A7025" s="164" t="s">
        <v>521</v>
      </c>
      <c r="B7025" s="164" t="s">
        <v>647</v>
      </c>
      <c r="C7025" s="164" t="s">
        <v>523</v>
      </c>
      <c r="D7025" s="164" t="s">
        <v>525</v>
      </c>
      <c r="E7025" s="164" t="s">
        <v>519</v>
      </c>
      <c r="F7025" s="193">
        <v>45797</v>
      </c>
      <c r="G7025" s="164" t="s">
        <v>651</v>
      </c>
      <c r="H7025" s="194">
        <v>103424</v>
      </c>
      <c r="I7025" s="164" t="s">
        <v>16</v>
      </c>
      <c r="L7025" s="164">
        <v>2024</v>
      </c>
      <c r="M7025" s="164" t="s">
        <v>525</v>
      </c>
      <c r="N7025" s="164" t="s">
        <v>569</v>
      </c>
    </row>
    <row r="7026" spans="1:15" s="164" customFormat="1" ht="15" x14ac:dyDescent="0.15">
      <c r="A7026" s="164" t="s">
        <v>521</v>
      </c>
      <c r="B7026" s="164" t="s">
        <v>647</v>
      </c>
      <c r="C7026" s="164" t="s">
        <v>523</v>
      </c>
      <c r="D7026" s="164" t="s">
        <v>525</v>
      </c>
      <c r="E7026" s="164" t="s">
        <v>531</v>
      </c>
      <c r="F7026" s="193">
        <v>45797</v>
      </c>
      <c r="G7026" s="164" t="s">
        <v>651</v>
      </c>
      <c r="H7026" s="194">
        <v>641520</v>
      </c>
      <c r="I7026" s="164" t="s">
        <v>16</v>
      </c>
      <c r="L7026" s="164">
        <v>2024</v>
      </c>
      <c r="M7026" s="164" t="s">
        <v>525</v>
      </c>
      <c r="N7026" s="164" t="s">
        <v>569</v>
      </c>
    </row>
    <row r="7027" spans="1:15" s="164" customFormat="1" ht="15" x14ac:dyDescent="0.15">
      <c r="A7027" s="164" t="s">
        <v>521</v>
      </c>
      <c r="B7027" s="164" t="s">
        <v>647</v>
      </c>
      <c r="C7027" s="164" t="s">
        <v>523</v>
      </c>
      <c r="D7027" s="164" t="s">
        <v>525</v>
      </c>
      <c r="E7027" s="164" t="s">
        <v>531</v>
      </c>
      <c r="F7027" s="193">
        <v>45797</v>
      </c>
      <c r="G7027" s="164" t="s">
        <v>649</v>
      </c>
      <c r="H7027" s="194">
        <v>79200</v>
      </c>
      <c r="I7027" s="164" t="s">
        <v>16</v>
      </c>
      <c r="L7027" s="164">
        <v>2024</v>
      </c>
      <c r="M7027" s="164" t="s">
        <v>525</v>
      </c>
      <c r="N7027" s="164" t="s">
        <v>569</v>
      </c>
    </row>
    <row r="7028" spans="1:15" s="164" customFormat="1" ht="15" x14ac:dyDescent="0.15">
      <c r="A7028" s="164" t="s">
        <v>521</v>
      </c>
      <c r="B7028" s="164" t="s">
        <v>647</v>
      </c>
      <c r="C7028" s="164" t="s">
        <v>523</v>
      </c>
      <c r="D7028" s="164" t="s">
        <v>525</v>
      </c>
      <c r="E7028" s="164" t="s">
        <v>525</v>
      </c>
      <c r="F7028" s="193">
        <v>45797</v>
      </c>
      <c r="G7028" s="164" t="s">
        <v>652</v>
      </c>
      <c r="H7028" s="194">
        <v>566104</v>
      </c>
      <c r="I7028" s="164" t="s">
        <v>16</v>
      </c>
      <c r="L7028" s="164">
        <v>2024</v>
      </c>
      <c r="M7028" s="164" t="s">
        <v>525</v>
      </c>
      <c r="N7028" s="164" t="s">
        <v>569</v>
      </c>
    </row>
    <row r="7029" spans="1:15" s="164" customFormat="1" ht="15" x14ac:dyDescent="0.15">
      <c r="A7029" s="164" t="s">
        <v>521</v>
      </c>
      <c r="B7029" s="164" t="s">
        <v>647</v>
      </c>
      <c r="C7029" s="164" t="s">
        <v>523</v>
      </c>
      <c r="D7029" s="164" t="s">
        <v>525</v>
      </c>
      <c r="E7029" s="164" t="s">
        <v>525</v>
      </c>
      <c r="F7029" s="193">
        <v>45797</v>
      </c>
      <c r="G7029" s="164" t="s">
        <v>654</v>
      </c>
      <c r="H7029" s="194">
        <v>142252</v>
      </c>
      <c r="I7029" s="164" t="s">
        <v>16</v>
      </c>
      <c r="L7029" s="164">
        <v>2024</v>
      </c>
      <c r="M7029" s="164" t="s">
        <v>525</v>
      </c>
      <c r="N7029" s="164" t="s">
        <v>569</v>
      </c>
    </row>
    <row r="7030" spans="1:15" s="164" customFormat="1" ht="15" x14ac:dyDescent="0.15">
      <c r="A7030" s="164" t="s">
        <v>521</v>
      </c>
      <c r="B7030" s="164" t="s">
        <v>647</v>
      </c>
      <c r="C7030" s="164" t="s">
        <v>523</v>
      </c>
      <c r="D7030" s="164" t="s">
        <v>525</v>
      </c>
      <c r="E7030" s="164" t="s">
        <v>531</v>
      </c>
      <c r="F7030" s="193">
        <v>45797</v>
      </c>
      <c r="G7030" s="164" t="s">
        <v>654</v>
      </c>
      <c r="H7030" s="194">
        <v>47476</v>
      </c>
      <c r="I7030" s="164" t="s">
        <v>16</v>
      </c>
      <c r="L7030" s="164">
        <v>2024</v>
      </c>
      <c r="M7030" s="164" t="s">
        <v>525</v>
      </c>
      <c r="N7030" s="164" t="s">
        <v>569</v>
      </c>
    </row>
    <row r="7031" spans="1:15" s="164" customFormat="1" ht="15" x14ac:dyDescent="0.15">
      <c r="A7031" s="164" t="s">
        <v>521</v>
      </c>
      <c r="B7031" s="164" t="s">
        <v>688</v>
      </c>
      <c r="C7031" s="164" t="s">
        <v>523</v>
      </c>
      <c r="D7031" s="164" t="s">
        <v>530</v>
      </c>
      <c r="E7031" s="164" t="s">
        <v>517</v>
      </c>
      <c r="F7031" s="193">
        <v>45796</v>
      </c>
      <c r="G7031" s="164" t="s">
        <v>689</v>
      </c>
      <c r="H7031" s="194">
        <v>2360000</v>
      </c>
      <c r="I7031" s="164" t="s">
        <v>16</v>
      </c>
      <c r="L7031" s="164">
        <v>2025</v>
      </c>
      <c r="M7031" s="164" t="s">
        <v>525</v>
      </c>
      <c r="N7031" s="164" t="s">
        <v>526</v>
      </c>
      <c r="O7031" s="164" t="s">
        <v>727</v>
      </c>
    </row>
    <row r="7032" spans="1:15" s="164" customFormat="1" ht="15" x14ac:dyDescent="0.15">
      <c r="A7032" s="164" t="s">
        <v>521</v>
      </c>
      <c r="B7032" s="164" t="s">
        <v>688</v>
      </c>
      <c r="C7032" s="164" t="s">
        <v>523</v>
      </c>
      <c r="D7032" s="164" t="s">
        <v>530</v>
      </c>
      <c r="E7032" s="164" t="s">
        <v>518</v>
      </c>
      <c r="F7032" s="193">
        <v>45796</v>
      </c>
      <c r="G7032" s="164" t="s">
        <v>689</v>
      </c>
      <c r="H7032" s="194">
        <v>200000</v>
      </c>
      <c r="I7032" s="164" t="s">
        <v>16</v>
      </c>
      <c r="L7032" s="164">
        <v>2025</v>
      </c>
      <c r="M7032" s="164" t="s">
        <v>525</v>
      </c>
      <c r="N7032" s="164" t="s">
        <v>526</v>
      </c>
      <c r="O7032" s="164" t="s">
        <v>727</v>
      </c>
    </row>
    <row r="7033" spans="1:15" s="164" customFormat="1" ht="15" x14ac:dyDescent="0.15">
      <c r="A7033" s="164" t="s">
        <v>521</v>
      </c>
      <c r="B7033" s="164" t="s">
        <v>609</v>
      </c>
      <c r="C7033" s="164" t="s">
        <v>523</v>
      </c>
      <c r="D7033" s="164" t="s">
        <v>530</v>
      </c>
      <c r="E7033" s="164" t="s">
        <v>518</v>
      </c>
      <c r="F7033" s="193">
        <v>45796</v>
      </c>
      <c r="G7033" s="164" t="s">
        <v>725</v>
      </c>
      <c r="H7033" s="194">
        <v>1456000</v>
      </c>
      <c r="I7033" s="164" t="s">
        <v>16</v>
      </c>
      <c r="J7033" s="164">
        <v>3640</v>
      </c>
      <c r="L7033" s="164">
        <v>2025</v>
      </c>
      <c r="M7033" s="164" t="s">
        <v>525</v>
      </c>
      <c r="N7033" s="164" t="s">
        <v>526</v>
      </c>
    </row>
    <row r="7034" spans="1:15" s="164" customFormat="1" ht="15" x14ac:dyDescent="0.15">
      <c r="A7034" s="164" t="s">
        <v>521</v>
      </c>
      <c r="B7034" s="164" t="s">
        <v>609</v>
      </c>
      <c r="C7034" s="164" t="s">
        <v>523</v>
      </c>
      <c r="D7034" s="164" t="s">
        <v>530</v>
      </c>
      <c r="E7034" s="164" t="s">
        <v>517</v>
      </c>
      <c r="F7034" s="193">
        <v>45796</v>
      </c>
      <c r="G7034" s="164" t="s">
        <v>725</v>
      </c>
      <c r="H7034" s="194">
        <v>15724800</v>
      </c>
      <c r="I7034" s="164" t="s">
        <v>16</v>
      </c>
      <c r="J7034" s="164">
        <v>39312</v>
      </c>
      <c r="L7034" s="164">
        <v>2025</v>
      </c>
      <c r="M7034" s="164" t="s">
        <v>525</v>
      </c>
      <c r="N7034" s="164" t="s">
        <v>526</v>
      </c>
    </row>
    <row r="7035" spans="1:15" s="164" customFormat="1" ht="15" x14ac:dyDescent="0.15">
      <c r="A7035" s="164" t="s">
        <v>521</v>
      </c>
      <c r="B7035" s="164" t="s">
        <v>609</v>
      </c>
      <c r="C7035" s="164" t="s">
        <v>523</v>
      </c>
      <c r="D7035" s="164" t="s">
        <v>524</v>
      </c>
      <c r="E7035" s="164" t="s">
        <v>519</v>
      </c>
      <c r="F7035" s="193">
        <v>45796</v>
      </c>
      <c r="G7035" s="164" t="s">
        <v>725</v>
      </c>
      <c r="H7035" s="194">
        <v>79475</v>
      </c>
      <c r="I7035" s="164" t="s">
        <v>16</v>
      </c>
      <c r="J7035" s="164">
        <v>935</v>
      </c>
      <c r="L7035" s="164">
        <v>2025</v>
      </c>
      <c r="M7035" s="164" t="s">
        <v>525</v>
      </c>
      <c r="N7035" s="164" t="s">
        <v>526</v>
      </c>
    </row>
    <row r="7036" spans="1:15" s="164" customFormat="1" ht="15" x14ac:dyDescent="0.15">
      <c r="A7036" s="164" t="s">
        <v>521</v>
      </c>
      <c r="B7036" s="164" t="s">
        <v>647</v>
      </c>
      <c r="C7036" s="164" t="s">
        <v>523</v>
      </c>
      <c r="D7036" s="164" t="s">
        <v>525</v>
      </c>
      <c r="E7036" s="164" t="s">
        <v>525</v>
      </c>
      <c r="F7036" s="193">
        <v>45796</v>
      </c>
      <c r="G7036" s="164" t="s">
        <v>650</v>
      </c>
      <c r="H7036" s="194">
        <v>4213793</v>
      </c>
      <c r="I7036" s="164" t="s">
        <v>16</v>
      </c>
      <c r="L7036" s="164">
        <v>2024</v>
      </c>
      <c r="M7036" s="164" t="s">
        <v>525</v>
      </c>
      <c r="N7036" s="164" t="s">
        <v>569</v>
      </c>
    </row>
    <row r="7037" spans="1:15" s="164" customFormat="1" ht="15" x14ac:dyDescent="0.15">
      <c r="A7037" s="164" t="s">
        <v>521</v>
      </c>
      <c r="B7037" s="164" t="s">
        <v>647</v>
      </c>
      <c r="C7037" s="164" t="s">
        <v>523</v>
      </c>
      <c r="D7037" s="164" t="s">
        <v>525</v>
      </c>
      <c r="E7037" s="164" t="s">
        <v>519</v>
      </c>
      <c r="F7037" s="193">
        <v>45796</v>
      </c>
      <c r="G7037" s="164" t="s">
        <v>650</v>
      </c>
      <c r="H7037" s="194">
        <v>1057089</v>
      </c>
      <c r="I7037" s="164" t="s">
        <v>16</v>
      </c>
      <c r="L7037" s="164">
        <v>2024</v>
      </c>
      <c r="M7037" s="164" t="s">
        <v>525</v>
      </c>
      <c r="N7037" s="164" t="s">
        <v>569</v>
      </c>
    </row>
    <row r="7038" spans="1:15" s="164" customFormat="1" ht="15" x14ac:dyDescent="0.15">
      <c r="A7038" s="164" t="s">
        <v>521</v>
      </c>
      <c r="B7038" s="164" t="s">
        <v>647</v>
      </c>
      <c r="C7038" s="164" t="s">
        <v>535</v>
      </c>
      <c r="D7038" s="164" t="s">
        <v>525</v>
      </c>
      <c r="E7038" s="164" t="s">
        <v>531</v>
      </c>
      <c r="F7038" s="193">
        <v>45796</v>
      </c>
      <c r="G7038" s="164" t="s">
        <v>650</v>
      </c>
      <c r="H7038" s="194">
        <v>36300</v>
      </c>
      <c r="I7038" s="164" t="s">
        <v>16</v>
      </c>
      <c r="L7038" s="164">
        <v>2024</v>
      </c>
      <c r="M7038" s="164" t="s">
        <v>525</v>
      </c>
      <c r="N7038" s="164" t="s">
        <v>569</v>
      </c>
    </row>
    <row r="7039" spans="1:15" s="164" customFormat="1" ht="15" x14ac:dyDescent="0.15">
      <c r="A7039" s="164" t="s">
        <v>521</v>
      </c>
      <c r="B7039" s="164" t="s">
        <v>647</v>
      </c>
      <c r="C7039" s="164" t="s">
        <v>523</v>
      </c>
      <c r="D7039" s="164" t="s">
        <v>525</v>
      </c>
      <c r="E7039" s="164" t="s">
        <v>531</v>
      </c>
      <c r="F7039" s="193">
        <v>45796</v>
      </c>
      <c r="G7039" s="164" t="s">
        <v>650</v>
      </c>
      <c r="H7039" s="194">
        <v>8599732</v>
      </c>
      <c r="I7039" s="164" t="s">
        <v>16</v>
      </c>
      <c r="L7039" s="164">
        <v>2024</v>
      </c>
      <c r="M7039" s="164" t="s">
        <v>525</v>
      </c>
      <c r="N7039" s="164" t="s">
        <v>569</v>
      </c>
    </row>
    <row r="7040" spans="1:15" s="164" customFormat="1" ht="15" x14ac:dyDescent="0.15">
      <c r="A7040" s="164" t="s">
        <v>521</v>
      </c>
      <c r="B7040" s="164" t="s">
        <v>647</v>
      </c>
      <c r="C7040" s="164" t="s">
        <v>523</v>
      </c>
      <c r="D7040" s="164" t="s">
        <v>525</v>
      </c>
      <c r="E7040" s="164" t="s">
        <v>525</v>
      </c>
      <c r="F7040" s="193">
        <v>45796</v>
      </c>
      <c r="G7040" s="164" t="s">
        <v>648</v>
      </c>
      <c r="H7040" s="194">
        <v>22440</v>
      </c>
      <c r="I7040" s="164" t="s">
        <v>16</v>
      </c>
      <c r="L7040" s="164">
        <v>2024</v>
      </c>
      <c r="M7040" s="164" t="s">
        <v>525</v>
      </c>
      <c r="N7040" s="164" t="s">
        <v>569</v>
      </c>
    </row>
    <row r="7041" spans="1:14" s="164" customFormat="1" ht="15" x14ac:dyDescent="0.15">
      <c r="A7041" s="164" t="s">
        <v>521</v>
      </c>
      <c r="B7041" s="164" t="s">
        <v>647</v>
      </c>
      <c r="C7041" s="164" t="s">
        <v>523</v>
      </c>
      <c r="D7041" s="164" t="s">
        <v>525</v>
      </c>
      <c r="E7041" s="164" t="s">
        <v>531</v>
      </c>
      <c r="F7041" s="193">
        <v>45796</v>
      </c>
      <c r="G7041" s="164" t="s">
        <v>648</v>
      </c>
      <c r="H7041" s="194">
        <v>215600</v>
      </c>
      <c r="I7041" s="164" t="s">
        <v>16</v>
      </c>
      <c r="L7041" s="164">
        <v>2024</v>
      </c>
      <c r="M7041" s="164" t="s">
        <v>525</v>
      </c>
      <c r="N7041" s="164" t="s">
        <v>569</v>
      </c>
    </row>
    <row r="7042" spans="1:14" s="164" customFormat="1" ht="15" x14ac:dyDescent="0.15">
      <c r="A7042" s="164" t="s">
        <v>521</v>
      </c>
      <c r="B7042" s="164" t="s">
        <v>647</v>
      </c>
      <c r="C7042" s="164" t="s">
        <v>523</v>
      </c>
      <c r="D7042" s="164" t="s">
        <v>525</v>
      </c>
      <c r="E7042" s="164" t="s">
        <v>525</v>
      </c>
      <c r="F7042" s="193">
        <v>45796</v>
      </c>
      <c r="G7042" s="164" t="s">
        <v>657</v>
      </c>
      <c r="H7042" s="194">
        <v>660</v>
      </c>
      <c r="I7042" s="164" t="s">
        <v>16</v>
      </c>
      <c r="L7042" s="164">
        <v>2024</v>
      </c>
      <c r="M7042" s="164" t="s">
        <v>525</v>
      </c>
      <c r="N7042" s="164" t="s">
        <v>569</v>
      </c>
    </row>
    <row r="7043" spans="1:14" s="164" customFormat="1" ht="15" x14ac:dyDescent="0.15">
      <c r="A7043" s="164" t="s">
        <v>521</v>
      </c>
      <c r="B7043" s="164" t="s">
        <v>647</v>
      </c>
      <c r="C7043" s="164" t="s">
        <v>523</v>
      </c>
      <c r="D7043" s="164" t="s">
        <v>525</v>
      </c>
      <c r="E7043" s="164" t="s">
        <v>525</v>
      </c>
      <c r="F7043" s="193">
        <v>45796</v>
      </c>
      <c r="G7043" s="164" t="s">
        <v>651</v>
      </c>
      <c r="H7043" s="194">
        <v>284689</v>
      </c>
      <c r="I7043" s="164" t="s">
        <v>16</v>
      </c>
      <c r="L7043" s="164">
        <v>2024</v>
      </c>
      <c r="M7043" s="164" t="s">
        <v>525</v>
      </c>
      <c r="N7043" s="164" t="s">
        <v>569</v>
      </c>
    </row>
    <row r="7044" spans="1:14" s="164" customFormat="1" ht="15" x14ac:dyDescent="0.15">
      <c r="A7044" s="164" t="s">
        <v>521</v>
      </c>
      <c r="B7044" s="164" t="s">
        <v>647</v>
      </c>
      <c r="C7044" s="164" t="s">
        <v>523</v>
      </c>
      <c r="D7044" s="164" t="s">
        <v>525</v>
      </c>
      <c r="E7044" s="164" t="s">
        <v>519</v>
      </c>
      <c r="F7044" s="193">
        <v>45796</v>
      </c>
      <c r="G7044" s="164" t="s">
        <v>651</v>
      </c>
      <c r="H7044" s="194">
        <v>32105</v>
      </c>
      <c r="I7044" s="164" t="s">
        <v>16</v>
      </c>
      <c r="L7044" s="164">
        <v>2024</v>
      </c>
      <c r="M7044" s="164" t="s">
        <v>525</v>
      </c>
      <c r="N7044" s="164" t="s">
        <v>569</v>
      </c>
    </row>
    <row r="7045" spans="1:14" s="164" customFormat="1" ht="15" x14ac:dyDescent="0.15">
      <c r="A7045" s="164" t="s">
        <v>521</v>
      </c>
      <c r="B7045" s="164" t="s">
        <v>647</v>
      </c>
      <c r="C7045" s="164" t="s">
        <v>523</v>
      </c>
      <c r="D7045" s="164" t="s">
        <v>525</v>
      </c>
      <c r="E7045" s="164" t="s">
        <v>531</v>
      </c>
      <c r="F7045" s="193">
        <v>45796</v>
      </c>
      <c r="G7045" s="164" t="s">
        <v>651</v>
      </c>
      <c r="H7045" s="194">
        <v>1310760</v>
      </c>
      <c r="I7045" s="164" t="s">
        <v>16</v>
      </c>
      <c r="L7045" s="164">
        <v>2024</v>
      </c>
      <c r="M7045" s="164" t="s">
        <v>525</v>
      </c>
      <c r="N7045" s="164" t="s">
        <v>569</v>
      </c>
    </row>
    <row r="7046" spans="1:14" s="164" customFormat="1" ht="15" x14ac:dyDescent="0.15">
      <c r="A7046" s="164" t="s">
        <v>521</v>
      </c>
      <c r="B7046" s="164" t="s">
        <v>647</v>
      </c>
      <c r="C7046" s="164" t="s">
        <v>523</v>
      </c>
      <c r="D7046" s="164" t="s">
        <v>525</v>
      </c>
      <c r="E7046" s="164" t="s">
        <v>531</v>
      </c>
      <c r="F7046" s="193">
        <v>45796</v>
      </c>
      <c r="G7046" s="164" t="s">
        <v>649</v>
      </c>
      <c r="H7046" s="194">
        <v>255200</v>
      </c>
      <c r="I7046" s="164" t="s">
        <v>16</v>
      </c>
      <c r="L7046" s="164">
        <v>2024</v>
      </c>
      <c r="M7046" s="164" t="s">
        <v>525</v>
      </c>
      <c r="N7046" s="164" t="s">
        <v>569</v>
      </c>
    </row>
    <row r="7047" spans="1:14" s="164" customFormat="1" ht="15" x14ac:dyDescent="0.15">
      <c r="A7047" s="164" t="s">
        <v>521</v>
      </c>
      <c r="B7047" s="164" t="s">
        <v>647</v>
      </c>
      <c r="C7047" s="164" t="s">
        <v>523</v>
      </c>
      <c r="D7047" s="164" t="s">
        <v>525</v>
      </c>
      <c r="E7047" s="164" t="s">
        <v>531</v>
      </c>
      <c r="F7047" s="193">
        <v>45796</v>
      </c>
      <c r="G7047" s="164" t="s">
        <v>652</v>
      </c>
      <c r="H7047" s="194">
        <v>1689600</v>
      </c>
      <c r="I7047" s="164" t="s">
        <v>16</v>
      </c>
      <c r="L7047" s="164">
        <v>2024</v>
      </c>
      <c r="M7047" s="164" t="s">
        <v>525</v>
      </c>
      <c r="N7047" s="164" t="s">
        <v>569</v>
      </c>
    </row>
    <row r="7048" spans="1:14" s="164" customFormat="1" ht="15" x14ac:dyDescent="0.15">
      <c r="A7048" s="164" t="s">
        <v>521</v>
      </c>
      <c r="B7048" s="164" t="s">
        <v>586</v>
      </c>
      <c r="C7048" s="164" t="s">
        <v>523</v>
      </c>
      <c r="D7048" s="164" t="s">
        <v>525</v>
      </c>
      <c r="E7048" s="164" t="s">
        <v>531</v>
      </c>
      <c r="F7048" s="193">
        <v>45796</v>
      </c>
      <c r="G7048" s="164" t="s">
        <v>619</v>
      </c>
      <c r="H7048" s="194">
        <v>647319</v>
      </c>
      <c r="I7048" s="164" t="s">
        <v>22</v>
      </c>
      <c r="L7048" s="164">
        <v>2024</v>
      </c>
      <c r="M7048" s="164" t="s">
        <v>525</v>
      </c>
      <c r="N7048" s="164" t="s">
        <v>569</v>
      </c>
    </row>
    <row r="7049" spans="1:14" s="164" customFormat="1" ht="15" x14ac:dyDescent="0.15">
      <c r="A7049" s="164" t="s">
        <v>521</v>
      </c>
      <c r="B7049" s="164" t="s">
        <v>586</v>
      </c>
      <c r="C7049" s="164" t="s">
        <v>523</v>
      </c>
      <c r="D7049" s="164" t="s">
        <v>525</v>
      </c>
      <c r="E7049" s="164" t="s">
        <v>531</v>
      </c>
      <c r="F7049" s="193">
        <v>45796</v>
      </c>
      <c r="G7049" s="164" t="s">
        <v>23</v>
      </c>
      <c r="H7049" s="194">
        <v>128636</v>
      </c>
      <c r="I7049" s="164" t="s">
        <v>22</v>
      </c>
      <c r="L7049" s="164">
        <v>2024</v>
      </c>
      <c r="M7049" s="164" t="s">
        <v>525</v>
      </c>
      <c r="N7049" s="164" t="s">
        <v>569</v>
      </c>
    </row>
    <row r="7050" spans="1:14" s="164" customFormat="1" ht="15" x14ac:dyDescent="0.15">
      <c r="A7050" s="164" t="s">
        <v>521</v>
      </c>
      <c r="B7050" s="164" t="s">
        <v>609</v>
      </c>
      <c r="C7050" s="164" t="s">
        <v>523</v>
      </c>
      <c r="D7050" s="164" t="s">
        <v>530</v>
      </c>
      <c r="E7050" s="164" t="s">
        <v>517</v>
      </c>
      <c r="F7050" s="193">
        <v>45795</v>
      </c>
      <c r="G7050" s="164" t="s">
        <v>725</v>
      </c>
      <c r="H7050" s="194">
        <v>9856000</v>
      </c>
      <c r="I7050" s="164" t="s">
        <v>16</v>
      </c>
      <c r="J7050" s="164">
        <v>24640</v>
      </c>
      <c r="L7050" s="164">
        <v>2025</v>
      </c>
      <c r="M7050" s="164" t="s">
        <v>525</v>
      </c>
      <c r="N7050" s="164" t="s">
        <v>526</v>
      </c>
    </row>
    <row r="7051" spans="1:14" s="164" customFormat="1" ht="15" x14ac:dyDescent="0.15">
      <c r="A7051" s="164" t="s">
        <v>521</v>
      </c>
      <c r="B7051" s="164" t="s">
        <v>609</v>
      </c>
      <c r="C7051" s="164" t="s">
        <v>523</v>
      </c>
      <c r="D7051" s="164" t="s">
        <v>530</v>
      </c>
      <c r="E7051" s="164" t="s">
        <v>518</v>
      </c>
      <c r="F7051" s="193">
        <v>45795</v>
      </c>
      <c r="G7051" s="164" t="s">
        <v>725</v>
      </c>
      <c r="H7051" s="194">
        <v>649600</v>
      </c>
      <c r="I7051" s="164" t="s">
        <v>16</v>
      </c>
      <c r="J7051" s="164">
        <v>1624</v>
      </c>
      <c r="L7051" s="164">
        <v>2025</v>
      </c>
      <c r="M7051" s="164" t="s">
        <v>525</v>
      </c>
      <c r="N7051" s="164" t="s">
        <v>526</v>
      </c>
    </row>
    <row r="7052" spans="1:14" s="164" customFormat="1" ht="15" x14ac:dyDescent="0.15">
      <c r="A7052" s="164" t="s">
        <v>521</v>
      </c>
      <c r="B7052" s="164" t="s">
        <v>609</v>
      </c>
      <c r="C7052" s="164" t="s">
        <v>523</v>
      </c>
      <c r="D7052" s="164" t="s">
        <v>524</v>
      </c>
      <c r="E7052" s="164" t="s">
        <v>519</v>
      </c>
      <c r="F7052" s="193">
        <v>45795</v>
      </c>
      <c r="G7052" s="164" t="s">
        <v>725</v>
      </c>
      <c r="H7052" s="194">
        <v>28900</v>
      </c>
      <c r="I7052" s="164" t="s">
        <v>16</v>
      </c>
      <c r="J7052" s="164">
        <v>340</v>
      </c>
      <c r="L7052" s="164">
        <v>2025</v>
      </c>
      <c r="M7052" s="164" t="s">
        <v>525</v>
      </c>
      <c r="N7052" s="164" t="s">
        <v>526</v>
      </c>
    </row>
    <row r="7053" spans="1:14" s="164" customFormat="1" ht="15" x14ac:dyDescent="0.15">
      <c r="A7053" s="164" t="s">
        <v>521</v>
      </c>
      <c r="B7053" s="164" t="s">
        <v>609</v>
      </c>
      <c r="C7053" s="164" t="s">
        <v>523</v>
      </c>
      <c r="D7053" s="164" t="s">
        <v>524</v>
      </c>
      <c r="E7053" s="164" t="s">
        <v>519</v>
      </c>
      <c r="F7053" s="193">
        <v>45794</v>
      </c>
      <c r="G7053" s="164" t="s">
        <v>725</v>
      </c>
      <c r="H7053" s="194">
        <v>72250</v>
      </c>
      <c r="I7053" s="164" t="s">
        <v>16</v>
      </c>
      <c r="J7053" s="164">
        <v>850</v>
      </c>
      <c r="L7053" s="164">
        <v>2025</v>
      </c>
      <c r="M7053" s="164" t="s">
        <v>525</v>
      </c>
      <c r="N7053" s="164" t="s">
        <v>526</v>
      </c>
    </row>
    <row r="7054" spans="1:14" s="164" customFormat="1" ht="15" x14ac:dyDescent="0.15">
      <c r="A7054" s="164" t="s">
        <v>521</v>
      </c>
      <c r="B7054" s="164" t="s">
        <v>609</v>
      </c>
      <c r="C7054" s="164" t="s">
        <v>523</v>
      </c>
      <c r="D7054" s="164" t="s">
        <v>530</v>
      </c>
      <c r="E7054" s="164" t="s">
        <v>518</v>
      </c>
      <c r="F7054" s="193">
        <v>45794</v>
      </c>
      <c r="G7054" s="164" t="s">
        <v>725</v>
      </c>
      <c r="H7054" s="194">
        <v>851200</v>
      </c>
      <c r="I7054" s="164" t="s">
        <v>16</v>
      </c>
      <c r="J7054" s="164">
        <v>2128</v>
      </c>
      <c r="L7054" s="164">
        <v>2025</v>
      </c>
      <c r="M7054" s="164" t="s">
        <v>525</v>
      </c>
      <c r="N7054" s="164" t="s">
        <v>526</v>
      </c>
    </row>
    <row r="7055" spans="1:14" s="164" customFormat="1" ht="15" x14ac:dyDescent="0.15">
      <c r="A7055" s="164" t="s">
        <v>521</v>
      </c>
      <c r="B7055" s="164" t="s">
        <v>609</v>
      </c>
      <c r="C7055" s="164" t="s">
        <v>523</v>
      </c>
      <c r="D7055" s="164" t="s">
        <v>530</v>
      </c>
      <c r="E7055" s="164" t="s">
        <v>517</v>
      </c>
      <c r="F7055" s="193">
        <v>45794</v>
      </c>
      <c r="G7055" s="164" t="s">
        <v>725</v>
      </c>
      <c r="H7055" s="194">
        <v>11132800</v>
      </c>
      <c r="I7055" s="164" t="s">
        <v>16</v>
      </c>
      <c r="J7055" s="164">
        <v>27832</v>
      </c>
      <c r="L7055" s="164">
        <v>2025</v>
      </c>
      <c r="M7055" s="164" t="s">
        <v>525</v>
      </c>
      <c r="N7055" s="164" t="s">
        <v>526</v>
      </c>
    </row>
    <row r="7056" spans="1:14" s="164" customFormat="1" ht="15" x14ac:dyDescent="0.15">
      <c r="A7056" s="164" t="s">
        <v>521</v>
      </c>
      <c r="B7056" s="164" t="s">
        <v>617</v>
      </c>
      <c r="C7056" s="164" t="s">
        <v>523</v>
      </c>
      <c r="D7056" s="164" t="s">
        <v>525</v>
      </c>
      <c r="E7056" s="164" t="s">
        <v>531</v>
      </c>
      <c r="F7056" s="193">
        <v>45793</v>
      </c>
      <c r="G7056" s="164" t="s">
        <v>587</v>
      </c>
      <c r="H7056" s="194">
        <v>220000</v>
      </c>
      <c r="I7056" s="164" t="s">
        <v>22</v>
      </c>
      <c r="L7056" s="164">
        <v>2024</v>
      </c>
      <c r="M7056" s="164" t="s">
        <v>525</v>
      </c>
      <c r="N7056" s="164" t="s">
        <v>569</v>
      </c>
    </row>
    <row r="7057" spans="1:14" s="164" customFormat="1" ht="15" x14ac:dyDescent="0.15">
      <c r="A7057" s="164" t="s">
        <v>521</v>
      </c>
      <c r="B7057" s="164" t="s">
        <v>586</v>
      </c>
      <c r="C7057" s="164" t="s">
        <v>523</v>
      </c>
      <c r="D7057" s="164" t="s">
        <v>525</v>
      </c>
      <c r="E7057" s="164" t="s">
        <v>531</v>
      </c>
      <c r="F7057" s="193">
        <v>45793</v>
      </c>
      <c r="G7057" s="164" t="s">
        <v>587</v>
      </c>
      <c r="H7057" s="194">
        <v>39026</v>
      </c>
      <c r="I7057" s="164" t="s">
        <v>22</v>
      </c>
      <c r="L7057" s="164">
        <v>2024</v>
      </c>
      <c r="M7057" s="164" t="s">
        <v>525</v>
      </c>
      <c r="N7057" s="164" t="s">
        <v>569</v>
      </c>
    </row>
    <row r="7058" spans="1:14" s="164" customFormat="1" ht="15" x14ac:dyDescent="0.15">
      <c r="A7058" s="164" t="s">
        <v>521</v>
      </c>
      <c r="B7058" s="164" t="s">
        <v>617</v>
      </c>
      <c r="C7058" s="164" t="s">
        <v>523</v>
      </c>
      <c r="D7058" s="164" t="s">
        <v>525</v>
      </c>
      <c r="E7058" s="164" t="s">
        <v>531</v>
      </c>
      <c r="F7058" s="193">
        <v>45793</v>
      </c>
      <c r="G7058" s="164" t="s">
        <v>23</v>
      </c>
      <c r="H7058" s="194">
        <v>1002254</v>
      </c>
      <c r="I7058" s="164" t="s">
        <v>22</v>
      </c>
      <c r="L7058" s="164">
        <v>2024</v>
      </c>
      <c r="M7058" s="164" t="s">
        <v>525</v>
      </c>
      <c r="N7058" s="164" t="s">
        <v>569</v>
      </c>
    </row>
    <row r="7059" spans="1:14" s="164" customFormat="1" ht="15" x14ac:dyDescent="0.15">
      <c r="A7059" s="164" t="s">
        <v>521</v>
      </c>
      <c r="B7059" s="164" t="s">
        <v>617</v>
      </c>
      <c r="C7059" s="164" t="s">
        <v>523</v>
      </c>
      <c r="D7059" s="164" t="s">
        <v>525</v>
      </c>
      <c r="E7059" s="164" t="s">
        <v>531</v>
      </c>
      <c r="F7059" s="193">
        <v>45793</v>
      </c>
      <c r="G7059" s="164" t="s">
        <v>621</v>
      </c>
      <c r="H7059" s="194">
        <v>214500</v>
      </c>
      <c r="I7059" s="164" t="s">
        <v>22</v>
      </c>
      <c r="L7059" s="164">
        <v>2024</v>
      </c>
      <c r="M7059" s="164" t="s">
        <v>525</v>
      </c>
      <c r="N7059" s="164" t="s">
        <v>569</v>
      </c>
    </row>
    <row r="7060" spans="1:14" s="164" customFormat="1" ht="15" x14ac:dyDescent="0.15">
      <c r="A7060" s="164" t="s">
        <v>521</v>
      </c>
      <c r="B7060" s="164" t="s">
        <v>647</v>
      </c>
      <c r="C7060" s="164" t="s">
        <v>523</v>
      </c>
      <c r="D7060" s="164" t="s">
        <v>525</v>
      </c>
      <c r="E7060" s="164" t="s">
        <v>525</v>
      </c>
      <c r="F7060" s="193">
        <v>45793</v>
      </c>
      <c r="G7060" s="164" t="s">
        <v>650</v>
      </c>
      <c r="H7060" s="194">
        <v>10032791</v>
      </c>
      <c r="I7060" s="164" t="s">
        <v>16</v>
      </c>
      <c r="L7060" s="164">
        <v>2024</v>
      </c>
      <c r="M7060" s="164" t="s">
        <v>525</v>
      </c>
      <c r="N7060" s="164" t="s">
        <v>569</v>
      </c>
    </row>
    <row r="7061" spans="1:14" s="164" customFormat="1" ht="15" x14ac:dyDescent="0.15">
      <c r="A7061" s="164" t="s">
        <v>521</v>
      </c>
      <c r="B7061" s="164" t="s">
        <v>647</v>
      </c>
      <c r="C7061" s="164" t="s">
        <v>535</v>
      </c>
      <c r="D7061" s="164" t="s">
        <v>525</v>
      </c>
      <c r="E7061" s="164" t="s">
        <v>519</v>
      </c>
      <c r="F7061" s="193">
        <v>45793</v>
      </c>
      <c r="G7061" s="164" t="s">
        <v>650</v>
      </c>
      <c r="H7061" s="194">
        <v>32991</v>
      </c>
      <c r="I7061" s="164" t="s">
        <v>16</v>
      </c>
      <c r="L7061" s="164">
        <v>2024</v>
      </c>
      <c r="M7061" s="164" t="s">
        <v>525</v>
      </c>
      <c r="N7061" s="164" t="s">
        <v>569</v>
      </c>
    </row>
    <row r="7062" spans="1:14" s="164" customFormat="1" ht="15" x14ac:dyDescent="0.15">
      <c r="A7062" s="164" t="s">
        <v>521</v>
      </c>
      <c r="B7062" s="164" t="s">
        <v>647</v>
      </c>
      <c r="C7062" s="164" t="s">
        <v>523</v>
      </c>
      <c r="D7062" s="164" t="s">
        <v>525</v>
      </c>
      <c r="E7062" s="164" t="s">
        <v>519</v>
      </c>
      <c r="F7062" s="193">
        <v>45793</v>
      </c>
      <c r="G7062" s="164" t="s">
        <v>650</v>
      </c>
      <c r="H7062" s="194">
        <v>1544660</v>
      </c>
      <c r="I7062" s="164" t="s">
        <v>16</v>
      </c>
      <c r="L7062" s="164">
        <v>2024</v>
      </c>
      <c r="M7062" s="164" t="s">
        <v>525</v>
      </c>
      <c r="N7062" s="164" t="s">
        <v>569</v>
      </c>
    </row>
    <row r="7063" spans="1:14" s="164" customFormat="1" ht="15" x14ac:dyDescent="0.15">
      <c r="A7063" s="164" t="s">
        <v>521</v>
      </c>
      <c r="B7063" s="164" t="s">
        <v>647</v>
      </c>
      <c r="C7063" s="164" t="s">
        <v>535</v>
      </c>
      <c r="D7063" s="164" t="s">
        <v>525</v>
      </c>
      <c r="E7063" s="164" t="s">
        <v>531</v>
      </c>
      <c r="F7063" s="193">
        <v>45793</v>
      </c>
      <c r="G7063" s="164" t="s">
        <v>650</v>
      </c>
      <c r="H7063" s="194">
        <v>79860</v>
      </c>
      <c r="I7063" s="164" t="s">
        <v>16</v>
      </c>
      <c r="L7063" s="164">
        <v>2024</v>
      </c>
      <c r="M7063" s="164" t="s">
        <v>525</v>
      </c>
      <c r="N7063" s="164" t="s">
        <v>569</v>
      </c>
    </row>
    <row r="7064" spans="1:14" s="164" customFormat="1" ht="15" x14ac:dyDescent="0.15">
      <c r="A7064" s="164" t="s">
        <v>521</v>
      </c>
      <c r="B7064" s="164" t="s">
        <v>647</v>
      </c>
      <c r="C7064" s="164" t="s">
        <v>523</v>
      </c>
      <c r="D7064" s="164" t="s">
        <v>525</v>
      </c>
      <c r="E7064" s="164" t="s">
        <v>531</v>
      </c>
      <c r="F7064" s="193">
        <v>45793</v>
      </c>
      <c r="G7064" s="164" t="s">
        <v>650</v>
      </c>
      <c r="H7064" s="194">
        <v>8171904</v>
      </c>
      <c r="I7064" s="164" t="s">
        <v>16</v>
      </c>
      <c r="L7064" s="164">
        <v>2024</v>
      </c>
      <c r="M7064" s="164" t="s">
        <v>525</v>
      </c>
      <c r="N7064" s="164" t="s">
        <v>569</v>
      </c>
    </row>
    <row r="7065" spans="1:14" s="164" customFormat="1" ht="15" x14ac:dyDescent="0.15">
      <c r="A7065" s="164" t="s">
        <v>521</v>
      </c>
      <c r="B7065" s="164" t="s">
        <v>647</v>
      </c>
      <c r="C7065" s="164" t="s">
        <v>523</v>
      </c>
      <c r="D7065" s="164" t="s">
        <v>525</v>
      </c>
      <c r="E7065" s="164" t="s">
        <v>525</v>
      </c>
      <c r="F7065" s="193">
        <v>45793</v>
      </c>
      <c r="G7065" s="164" t="s">
        <v>648</v>
      </c>
      <c r="H7065" s="194">
        <v>97852</v>
      </c>
      <c r="I7065" s="164" t="s">
        <v>16</v>
      </c>
      <c r="L7065" s="164">
        <v>2024</v>
      </c>
      <c r="M7065" s="164" t="s">
        <v>525</v>
      </c>
      <c r="N7065" s="164" t="s">
        <v>569</v>
      </c>
    </row>
    <row r="7066" spans="1:14" s="164" customFormat="1" ht="15" x14ac:dyDescent="0.15">
      <c r="A7066" s="164" t="s">
        <v>521</v>
      </c>
      <c r="B7066" s="164" t="s">
        <v>647</v>
      </c>
      <c r="C7066" s="164" t="s">
        <v>523</v>
      </c>
      <c r="D7066" s="164" t="s">
        <v>525</v>
      </c>
      <c r="E7066" s="164" t="s">
        <v>531</v>
      </c>
      <c r="F7066" s="193">
        <v>45793</v>
      </c>
      <c r="G7066" s="164" t="s">
        <v>648</v>
      </c>
      <c r="H7066" s="194">
        <v>221481</v>
      </c>
      <c r="I7066" s="164" t="s">
        <v>16</v>
      </c>
      <c r="L7066" s="164">
        <v>2024</v>
      </c>
      <c r="M7066" s="164" t="s">
        <v>525</v>
      </c>
      <c r="N7066" s="164" t="s">
        <v>569</v>
      </c>
    </row>
    <row r="7067" spans="1:14" s="164" customFormat="1" ht="15" x14ac:dyDescent="0.15">
      <c r="A7067" s="164" t="s">
        <v>521</v>
      </c>
      <c r="B7067" s="164" t="s">
        <v>647</v>
      </c>
      <c r="C7067" s="164" t="s">
        <v>523</v>
      </c>
      <c r="D7067" s="164" t="s">
        <v>525</v>
      </c>
      <c r="E7067" s="164" t="s">
        <v>525</v>
      </c>
      <c r="F7067" s="193">
        <v>45793</v>
      </c>
      <c r="G7067" s="164" t="s">
        <v>651</v>
      </c>
      <c r="H7067" s="194">
        <v>132238</v>
      </c>
      <c r="I7067" s="164" t="s">
        <v>16</v>
      </c>
      <c r="L7067" s="164">
        <v>2024</v>
      </c>
      <c r="M7067" s="164" t="s">
        <v>525</v>
      </c>
      <c r="N7067" s="164" t="s">
        <v>569</v>
      </c>
    </row>
    <row r="7068" spans="1:14" s="164" customFormat="1" ht="15" x14ac:dyDescent="0.15">
      <c r="A7068" s="164" t="s">
        <v>521</v>
      </c>
      <c r="B7068" s="164" t="s">
        <v>647</v>
      </c>
      <c r="C7068" s="164" t="s">
        <v>523</v>
      </c>
      <c r="D7068" s="164" t="s">
        <v>525</v>
      </c>
      <c r="E7068" s="164" t="s">
        <v>531</v>
      </c>
      <c r="F7068" s="193">
        <v>45793</v>
      </c>
      <c r="G7068" s="164" t="s">
        <v>651</v>
      </c>
      <c r="H7068" s="194">
        <v>304920</v>
      </c>
      <c r="I7068" s="164" t="s">
        <v>16</v>
      </c>
      <c r="L7068" s="164">
        <v>2024</v>
      </c>
      <c r="M7068" s="164" t="s">
        <v>525</v>
      </c>
      <c r="N7068" s="164" t="s">
        <v>569</v>
      </c>
    </row>
    <row r="7069" spans="1:14" s="164" customFormat="1" ht="15" x14ac:dyDescent="0.15">
      <c r="A7069" s="164" t="s">
        <v>521</v>
      </c>
      <c r="B7069" s="164" t="s">
        <v>647</v>
      </c>
      <c r="C7069" s="164" t="s">
        <v>523</v>
      </c>
      <c r="D7069" s="164" t="s">
        <v>525</v>
      </c>
      <c r="E7069" s="164" t="s">
        <v>525</v>
      </c>
      <c r="F7069" s="193">
        <v>45793</v>
      </c>
      <c r="G7069" s="164" t="s">
        <v>652</v>
      </c>
      <c r="H7069" s="194">
        <v>180114</v>
      </c>
      <c r="I7069" s="164" t="s">
        <v>16</v>
      </c>
      <c r="L7069" s="164">
        <v>2024</v>
      </c>
      <c r="M7069" s="164" t="s">
        <v>525</v>
      </c>
      <c r="N7069" s="164" t="s">
        <v>569</v>
      </c>
    </row>
    <row r="7070" spans="1:14" s="164" customFormat="1" ht="15" x14ac:dyDescent="0.15">
      <c r="A7070" s="164" t="s">
        <v>521</v>
      </c>
      <c r="B7070" s="164" t="s">
        <v>609</v>
      </c>
      <c r="C7070" s="164" t="s">
        <v>523</v>
      </c>
      <c r="D7070" s="164" t="s">
        <v>524</v>
      </c>
      <c r="E7070" s="164" t="s">
        <v>519</v>
      </c>
      <c r="F7070" s="193">
        <v>45793</v>
      </c>
      <c r="G7070" s="164" t="s">
        <v>725</v>
      </c>
      <c r="H7070" s="194">
        <v>86700</v>
      </c>
      <c r="I7070" s="164" t="s">
        <v>16</v>
      </c>
      <c r="J7070" s="164">
        <v>1020</v>
      </c>
      <c r="L7070" s="164">
        <v>2025</v>
      </c>
      <c r="M7070" s="164" t="s">
        <v>525</v>
      </c>
      <c r="N7070" s="164" t="s">
        <v>526</v>
      </c>
    </row>
    <row r="7071" spans="1:14" s="164" customFormat="1" ht="15" x14ac:dyDescent="0.15">
      <c r="A7071" s="164" t="s">
        <v>521</v>
      </c>
      <c r="B7071" s="164" t="s">
        <v>609</v>
      </c>
      <c r="C7071" s="164" t="s">
        <v>523</v>
      </c>
      <c r="D7071" s="164" t="s">
        <v>530</v>
      </c>
      <c r="E7071" s="164" t="s">
        <v>518</v>
      </c>
      <c r="F7071" s="193">
        <v>45793</v>
      </c>
      <c r="G7071" s="164" t="s">
        <v>725</v>
      </c>
      <c r="H7071" s="194">
        <v>433600</v>
      </c>
      <c r="I7071" s="164" t="s">
        <v>16</v>
      </c>
      <c r="J7071" s="164">
        <v>1084</v>
      </c>
      <c r="L7071" s="164">
        <v>2025</v>
      </c>
      <c r="M7071" s="164" t="s">
        <v>525</v>
      </c>
      <c r="N7071" s="164" t="s">
        <v>526</v>
      </c>
    </row>
    <row r="7072" spans="1:14" s="164" customFormat="1" ht="15" x14ac:dyDescent="0.15">
      <c r="A7072" s="164" t="s">
        <v>521</v>
      </c>
      <c r="B7072" s="164" t="s">
        <v>609</v>
      </c>
      <c r="C7072" s="164" t="s">
        <v>523</v>
      </c>
      <c r="D7072" s="164" t="s">
        <v>530</v>
      </c>
      <c r="E7072" s="164" t="s">
        <v>517</v>
      </c>
      <c r="F7072" s="193">
        <v>45793</v>
      </c>
      <c r="G7072" s="164" t="s">
        <v>725</v>
      </c>
      <c r="H7072" s="194">
        <v>12723200</v>
      </c>
      <c r="I7072" s="164" t="s">
        <v>16</v>
      </c>
      <c r="J7072" s="164">
        <v>31808</v>
      </c>
      <c r="L7072" s="164">
        <v>2025</v>
      </c>
      <c r="M7072" s="164" t="s">
        <v>525</v>
      </c>
      <c r="N7072" s="164" t="s">
        <v>526</v>
      </c>
    </row>
    <row r="7073" spans="1:14" s="164" customFormat="1" ht="15" x14ac:dyDescent="0.15">
      <c r="A7073" s="164" t="s">
        <v>521</v>
      </c>
      <c r="B7073" s="164" t="s">
        <v>603</v>
      </c>
      <c r="C7073" s="164" t="s">
        <v>523</v>
      </c>
      <c r="D7073" s="164" t="s">
        <v>525</v>
      </c>
      <c r="E7073" s="164" t="s">
        <v>525</v>
      </c>
      <c r="F7073" s="193">
        <v>45792</v>
      </c>
      <c r="G7073" s="164" t="s">
        <v>604</v>
      </c>
      <c r="H7073" s="194">
        <v>301</v>
      </c>
      <c r="I7073" s="164" t="s">
        <v>22</v>
      </c>
      <c r="L7073" s="164">
        <v>2024</v>
      </c>
      <c r="M7073" s="164" t="s">
        <v>525</v>
      </c>
      <c r="N7073" s="164" t="s">
        <v>569</v>
      </c>
    </row>
    <row r="7074" spans="1:14" s="164" customFormat="1" ht="15" x14ac:dyDescent="0.15">
      <c r="A7074" s="164" t="s">
        <v>521</v>
      </c>
      <c r="B7074" s="164" t="s">
        <v>647</v>
      </c>
      <c r="C7074" s="164" t="s">
        <v>523</v>
      </c>
      <c r="D7074" s="164" t="s">
        <v>525</v>
      </c>
      <c r="E7074" s="164" t="s">
        <v>525</v>
      </c>
      <c r="F7074" s="193">
        <v>45792</v>
      </c>
      <c r="G7074" s="164" t="s">
        <v>650</v>
      </c>
      <c r="H7074" s="194">
        <v>1230013</v>
      </c>
      <c r="I7074" s="164" t="s">
        <v>16</v>
      </c>
      <c r="L7074" s="164">
        <v>2024</v>
      </c>
      <c r="M7074" s="164" t="s">
        <v>525</v>
      </c>
      <c r="N7074" s="164" t="s">
        <v>569</v>
      </c>
    </row>
    <row r="7075" spans="1:14" s="164" customFormat="1" ht="15" x14ac:dyDescent="0.15">
      <c r="A7075" s="164" t="s">
        <v>521</v>
      </c>
      <c r="B7075" s="164" t="s">
        <v>647</v>
      </c>
      <c r="C7075" s="164" t="s">
        <v>535</v>
      </c>
      <c r="D7075" s="164" t="s">
        <v>525</v>
      </c>
      <c r="E7075" s="164" t="s">
        <v>519</v>
      </c>
      <c r="F7075" s="193">
        <v>45792</v>
      </c>
      <c r="G7075" s="164" t="s">
        <v>650</v>
      </c>
      <c r="H7075" s="194">
        <v>66121</v>
      </c>
      <c r="I7075" s="164" t="s">
        <v>16</v>
      </c>
      <c r="L7075" s="164">
        <v>2024</v>
      </c>
      <c r="M7075" s="164" t="s">
        <v>525</v>
      </c>
      <c r="N7075" s="164" t="s">
        <v>569</v>
      </c>
    </row>
    <row r="7076" spans="1:14" s="164" customFormat="1" ht="15" x14ac:dyDescent="0.15">
      <c r="A7076" s="164" t="s">
        <v>521</v>
      </c>
      <c r="B7076" s="164" t="s">
        <v>647</v>
      </c>
      <c r="C7076" s="164" t="s">
        <v>523</v>
      </c>
      <c r="D7076" s="164" t="s">
        <v>525</v>
      </c>
      <c r="E7076" s="164" t="s">
        <v>519</v>
      </c>
      <c r="F7076" s="193">
        <v>45792</v>
      </c>
      <c r="G7076" s="164" t="s">
        <v>650</v>
      </c>
      <c r="H7076" s="194">
        <v>1076176</v>
      </c>
      <c r="I7076" s="164" t="s">
        <v>16</v>
      </c>
      <c r="L7076" s="164">
        <v>2024</v>
      </c>
      <c r="M7076" s="164" t="s">
        <v>525</v>
      </c>
      <c r="N7076" s="164" t="s">
        <v>569</v>
      </c>
    </row>
    <row r="7077" spans="1:14" s="164" customFormat="1" ht="15" x14ac:dyDescent="0.15">
      <c r="A7077" s="164" t="s">
        <v>521</v>
      </c>
      <c r="B7077" s="164" t="s">
        <v>647</v>
      </c>
      <c r="C7077" s="164" t="s">
        <v>535</v>
      </c>
      <c r="D7077" s="164" t="s">
        <v>525</v>
      </c>
      <c r="E7077" s="164" t="s">
        <v>531</v>
      </c>
      <c r="F7077" s="193">
        <v>45792</v>
      </c>
      <c r="G7077" s="164" t="s">
        <v>650</v>
      </c>
      <c r="H7077" s="194">
        <v>153296</v>
      </c>
      <c r="I7077" s="164" t="s">
        <v>16</v>
      </c>
      <c r="L7077" s="164">
        <v>2024</v>
      </c>
      <c r="M7077" s="164" t="s">
        <v>525</v>
      </c>
      <c r="N7077" s="164" t="s">
        <v>569</v>
      </c>
    </row>
    <row r="7078" spans="1:14" s="164" customFormat="1" ht="15" x14ac:dyDescent="0.15">
      <c r="A7078" s="164" t="s">
        <v>521</v>
      </c>
      <c r="B7078" s="164" t="s">
        <v>647</v>
      </c>
      <c r="C7078" s="164" t="s">
        <v>523</v>
      </c>
      <c r="D7078" s="164" t="s">
        <v>525</v>
      </c>
      <c r="E7078" s="164" t="s">
        <v>531</v>
      </c>
      <c r="F7078" s="193">
        <v>45792</v>
      </c>
      <c r="G7078" s="164" t="s">
        <v>650</v>
      </c>
      <c r="H7078" s="194">
        <v>6983563</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525</v>
      </c>
      <c r="F7079" s="193">
        <v>45792</v>
      </c>
      <c r="G7079" s="164" t="s">
        <v>648</v>
      </c>
      <c r="H7079" s="194">
        <v>64636</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531</v>
      </c>
      <c r="F7080" s="193">
        <v>45792</v>
      </c>
      <c r="G7080" s="164" t="s">
        <v>648</v>
      </c>
      <c r="H7080" s="194">
        <v>66884</v>
      </c>
      <c r="I7080" s="164" t="s">
        <v>16</v>
      </c>
      <c r="L7080" s="164">
        <v>2024</v>
      </c>
      <c r="M7080" s="164" t="s">
        <v>525</v>
      </c>
      <c r="N7080" s="164" t="s">
        <v>569</v>
      </c>
    </row>
    <row r="7081" spans="1:14" s="164" customFormat="1" ht="15" x14ac:dyDescent="0.15">
      <c r="A7081" s="164" t="s">
        <v>521</v>
      </c>
      <c r="B7081" s="164" t="s">
        <v>647</v>
      </c>
      <c r="C7081" s="164" t="s">
        <v>523</v>
      </c>
      <c r="D7081" s="164" t="s">
        <v>525</v>
      </c>
      <c r="E7081" s="164" t="s">
        <v>525</v>
      </c>
      <c r="F7081" s="193">
        <v>45792</v>
      </c>
      <c r="G7081" s="164" t="s">
        <v>658</v>
      </c>
      <c r="H7081" s="194">
        <v>6160</v>
      </c>
      <c r="I7081" s="164" t="s">
        <v>16</v>
      </c>
      <c r="L7081" s="164">
        <v>2024</v>
      </c>
      <c r="M7081" s="164" t="s">
        <v>525</v>
      </c>
      <c r="N7081" s="164" t="s">
        <v>569</v>
      </c>
    </row>
    <row r="7082" spans="1:14" s="164" customFormat="1" ht="15" x14ac:dyDescent="0.15">
      <c r="A7082" s="164" t="s">
        <v>521</v>
      </c>
      <c r="B7082" s="164" t="s">
        <v>647</v>
      </c>
      <c r="C7082" s="164" t="s">
        <v>523</v>
      </c>
      <c r="D7082" s="164" t="s">
        <v>525</v>
      </c>
      <c r="E7082" s="164" t="s">
        <v>525</v>
      </c>
      <c r="F7082" s="193">
        <v>45792</v>
      </c>
      <c r="G7082" s="164" t="s">
        <v>651</v>
      </c>
      <c r="H7082" s="194">
        <v>123702</v>
      </c>
      <c r="I7082" s="164" t="s">
        <v>16</v>
      </c>
      <c r="L7082" s="164">
        <v>2024</v>
      </c>
      <c r="M7082" s="164" t="s">
        <v>525</v>
      </c>
      <c r="N7082" s="164" t="s">
        <v>569</v>
      </c>
    </row>
    <row r="7083" spans="1:14" s="164" customFormat="1" ht="15" x14ac:dyDescent="0.15">
      <c r="A7083" s="164" t="s">
        <v>521</v>
      </c>
      <c r="B7083" s="164" t="s">
        <v>647</v>
      </c>
      <c r="C7083" s="164" t="s">
        <v>523</v>
      </c>
      <c r="D7083" s="164" t="s">
        <v>525</v>
      </c>
      <c r="E7083" s="164" t="s">
        <v>531</v>
      </c>
      <c r="F7083" s="193">
        <v>45792</v>
      </c>
      <c r="G7083" s="164" t="s">
        <v>651</v>
      </c>
      <c r="H7083" s="194">
        <v>87120</v>
      </c>
      <c r="I7083" s="164" t="s">
        <v>16</v>
      </c>
      <c r="L7083" s="164">
        <v>2024</v>
      </c>
      <c r="M7083" s="164" t="s">
        <v>525</v>
      </c>
      <c r="N7083" s="164" t="s">
        <v>569</v>
      </c>
    </row>
    <row r="7084" spans="1:14" s="164" customFormat="1" ht="15" x14ac:dyDescent="0.15">
      <c r="A7084" s="164" t="s">
        <v>521</v>
      </c>
      <c r="B7084" s="164" t="s">
        <v>647</v>
      </c>
      <c r="C7084" s="164" t="s">
        <v>523</v>
      </c>
      <c r="D7084" s="164" t="s">
        <v>525</v>
      </c>
      <c r="E7084" s="164" t="s">
        <v>525</v>
      </c>
      <c r="F7084" s="193">
        <v>45792</v>
      </c>
      <c r="G7084" s="164" t="s">
        <v>649</v>
      </c>
      <c r="H7084" s="194">
        <v>248017</v>
      </c>
      <c r="I7084" s="164" t="s">
        <v>16</v>
      </c>
      <c r="L7084" s="164">
        <v>2024</v>
      </c>
      <c r="M7084" s="164" t="s">
        <v>525</v>
      </c>
      <c r="N7084" s="164" t="s">
        <v>569</v>
      </c>
    </row>
    <row r="7085" spans="1:14" s="164" customFormat="1" ht="15" x14ac:dyDescent="0.15">
      <c r="A7085" s="164" t="s">
        <v>521</v>
      </c>
      <c r="B7085" s="164" t="s">
        <v>647</v>
      </c>
      <c r="C7085" s="164" t="s">
        <v>523</v>
      </c>
      <c r="D7085" s="164" t="s">
        <v>525</v>
      </c>
      <c r="E7085" s="164" t="s">
        <v>525</v>
      </c>
      <c r="F7085" s="193">
        <v>45792</v>
      </c>
      <c r="G7085" s="164" t="s">
        <v>652</v>
      </c>
      <c r="H7085" s="194">
        <v>263516</v>
      </c>
      <c r="I7085" s="164" t="s">
        <v>16</v>
      </c>
      <c r="L7085" s="164">
        <v>2024</v>
      </c>
      <c r="M7085" s="164" t="s">
        <v>525</v>
      </c>
      <c r="N7085" s="164" t="s">
        <v>569</v>
      </c>
    </row>
    <row r="7086" spans="1:14" s="164" customFormat="1" ht="15" x14ac:dyDescent="0.15">
      <c r="A7086" s="164" t="s">
        <v>521</v>
      </c>
      <c r="B7086" s="164" t="s">
        <v>609</v>
      </c>
      <c r="C7086" s="164" t="s">
        <v>523</v>
      </c>
      <c r="D7086" s="164" t="s">
        <v>530</v>
      </c>
      <c r="E7086" s="164" t="s">
        <v>518</v>
      </c>
      <c r="F7086" s="193">
        <v>45792</v>
      </c>
      <c r="G7086" s="164" t="s">
        <v>725</v>
      </c>
      <c r="H7086" s="194">
        <v>1388800</v>
      </c>
      <c r="I7086" s="164" t="s">
        <v>16</v>
      </c>
      <c r="J7086" s="164">
        <v>3472</v>
      </c>
      <c r="L7086" s="164">
        <v>2025</v>
      </c>
      <c r="M7086" s="164" t="s">
        <v>525</v>
      </c>
      <c r="N7086" s="164" t="s">
        <v>526</v>
      </c>
    </row>
    <row r="7087" spans="1:14" s="164" customFormat="1" ht="15" x14ac:dyDescent="0.15">
      <c r="A7087" s="164" t="s">
        <v>521</v>
      </c>
      <c r="B7087" s="164" t="s">
        <v>609</v>
      </c>
      <c r="C7087" s="164" t="s">
        <v>523</v>
      </c>
      <c r="D7087" s="164" t="s">
        <v>524</v>
      </c>
      <c r="E7087" s="164" t="s">
        <v>519</v>
      </c>
      <c r="F7087" s="193">
        <v>45792</v>
      </c>
      <c r="G7087" s="164" t="s">
        <v>725</v>
      </c>
      <c r="H7087" s="194">
        <v>86700</v>
      </c>
      <c r="I7087" s="164" t="s">
        <v>16</v>
      </c>
      <c r="J7087" s="164">
        <v>1020</v>
      </c>
      <c r="L7087" s="164">
        <v>2025</v>
      </c>
      <c r="M7087" s="164" t="s">
        <v>525</v>
      </c>
      <c r="N7087" s="164" t="s">
        <v>526</v>
      </c>
    </row>
    <row r="7088" spans="1:14" s="164" customFormat="1" ht="15" x14ac:dyDescent="0.15">
      <c r="A7088" s="164" t="s">
        <v>521</v>
      </c>
      <c r="B7088" s="164" t="s">
        <v>609</v>
      </c>
      <c r="C7088" s="164" t="s">
        <v>523</v>
      </c>
      <c r="D7088" s="164" t="s">
        <v>530</v>
      </c>
      <c r="E7088" s="164" t="s">
        <v>517</v>
      </c>
      <c r="F7088" s="193">
        <v>45792</v>
      </c>
      <c r="G7088" s="164" t="s">
        <v>725</v>
      </c>
      <c r="H7088" s="194">
        <v>14179200</v>
      </c>
      <c r="I7088" s="164" t="s">
        <v>16</v>
      </c>
      <c r="J7088" s="164">
        <v>35448</v>
      </c>
      <c r="L7088" s="164">
        <v>2025</v>
      </c>
      <c r="M7088" s="164" t="s">
        <v>525</v>
      </c>
      <c r="N7088" s="164" t="s">
        <v>526</v>
      </c>
    </row>
    <row r="7089" spans="1:14" s="164" customFormat="1" ht="15" x14ac:dyDescent="0.15">
      <c r="A7089" s="164" t="s">
        <v>521</v>
      </c>
      <c r="B7089" s="164" t="s">
        <v>609</v>
      </c>
      <c r="C7089" s="164" t="s">
        <v>523</v>
      </c>
      <c r="D7089" s="164" t="s">
        <v>530</v>
      </c>
      <c r="E7089" s="164" t="s">
        <v>518</v>
      </c>
      <c r="F7089" s="193">
        <v>45791</v>
      </c>
      <c r="G7089" s="164" t="s">
        <v>725</v>
      </c>
      <c r="H7089" s="194">
        <v>1366400</v>
      </c>
      <c r="I7089" s="164" t="s">
        <v>16</v>
      </c>
      <c r="J7089" s="164">
        <v>3416</v>
      </c>
      <c r="L7089" s="164">
        <v>2025</v>
      </c>
      <c r="M7089" s="164" t="s">
        <v>525</v>
      </c>
      <c r="N7089" s="164" t="s">
        <v>526</v>
      </c>
    </row>
    <row r="7090" spans="1:14" s="164" customFormat="1" ht="15" x14ac:dyDescent="0.15">
      <c r="A7090" s="164" t="s">
        <v>521</v>
      </c>
      <c r="B7090" s="164" t="s">
        <v>609</v>
      </c>
      <c r="C7090" s="164" t="s">
        <v>523</v>
      </c>
      <c r="D7090" s="164" t="s">
        <v>524</v>
      </c>
      <c r="E7090" s="164" t="s">
        <v>519</v>
      </c>
      <c r="F7090" s="193">
        <v>45791</v>
      </c>
      <c r="G7090" s="164" t="s">
        <v>725</v>
      </c>
      <c r="H7090" s="194">
        <v>79475</v>
      </c>
      <c r="I7090" s="164" t="s">
        <v>16</v>
      </c>
      <c r="J7090" s="164">
        <v>935</v>
      </c>
      <c r="L7090" s="164">
        <v>2025</v>
      </c>
      <c r="M7090" s="164" t="s">
        <v>525</v>
      </c>
      <c r="N7090" s="164" t="s">
        <v>526</v>
      </c>
    </row>
    <row r="7091" spans="1:14" s="164" customFormat="1" ht="15" x14ac:dyDescent="0.15">
      <c r="A7091" s="164" t="s">
        <v>521</v>
      </c>
      <c r="B7091" s="164" t="s">
        <v>609</v>
      </c>
      <c r="C7091" s="164" t="s">
        <v>523</v>
      </c>
      <c r="D7091" s="164" t="s">
        <v>530</v>
      </c>
      <c r="E7091" s="164" t="s">
        <v>517</v>
      </c>
      <c r="F7091" s="193">
        <v>45791</v>
      </c>
      <c r="G7091" s="164" t="s">
        <v>725</v>
      </c>
      <c r="H7091" s="194">
        <v>13081600</v>
      </c>
      <c r="I7091" s="164" t="s">
        <v>16</v>
      </c>
      <c r="J7091" s="164">
        <v>32704</v>
      </c>
      <c r="L7091" s="164">
        <v>2025</v>
      </c>
      <c r="M7091" s="164" t="s">
        <v>525</v>
      </c>
      <c r="N7091" s="164" t="s">
        <v>526</v>
      </c>
    </row>
    <row r="7092" spans="1:14" s="164" customFormat="1" ht="15" x14ac:dyDescent="0.15">
      <c r="A7092" s="164" t="s">
        <v>521</v>
      </c>
      <c r="B7092" s="164" t="s">
        <v>647</v>
      </c>
      <c r="C7092" s="164" t="s">
        <v>523</v>
      </c>
      <c r="D7092" s="164" t="s">
        <v>525</v>
      </c>
      <c r="E7092" s="164" t="s">
        <v>519</v>
      </c>
      <c r="F7092" s="193">
        <v>45791</v>
      </c>
      <c r="G7092" s="164" t="s">
        <v>651</v>
      </c>
      <c r="H7092" s="194">
        <v>36036</v>
      </c>
      <c r="I7092" s="164" t="s">
        <v>16</v>
      </c>
      <c r="L7092" s="164">
        <v>2024</v>
      </c>
      <c r="M7092" s="164" t="s">
        <v>525</v>
      </c>
      <c r="N7092" s="164" t="s">
        <v>569</v>
      </c>
    </row>
    <row r="7093" spans="1:14" s="164" customFormat="1" ht="15" x14ac:dyDescent="0.15">
      <c r="A7093" s="164" t="s">
        <v>521</v>
      </c>
      <c r="B7093" s="164" t="s">
        <v>647</v>
      </c>
      <c r="C7093" s="164" t="s">
        <v>523</v>
      </c>
      <c r="D7093" s="164" t="s">
        <v>525</v>
      </c>
      <c r="E7093" s="164" t="s">
        <v>531</v>
      </c>
      <c r="F7093" s="193">
        <v>45791</v>
      </c>
      <c r="G7093" s="164" t="s">
        <v>651</v>
      </c>
      <c r="H7093" s="194">
        <v>1918563</v>
      </c>
      <c r="I7093" s="164" t="s">
        <v>16</v>
      </c>
      <c r="L7093" s="164">
        <v>2024</v>
      </c>
      <c r="M7093" s="164" t="s">
        <v>525</v>
      </c>
      <c r="N7093" s="164" t="s">
        <v>569</v>
      </c>
    </row>
    <row r="7094" spans="1:14" s="164" customFormat="1" ht="15" x14ac:dyDescent="0.15">
      <c r="A7094" s="164" t="s">
        <v>521</v>
      </c>
      <c r="B7094" s="164" t="s">
        <v>647</v>
      </c>
      <c r="C7094" s="164" t="s">
        <v>523</v>
      </c>
      <c r="D7094" s="164" t="s">
        <v>525</v>
      </c>
      <c r="E7094" s="164" t="s">
        <v>531</v>
      </c>
      <c r="F7094" s="193">
        <v>45791</v>
      </c>
      <c r="G7094" s="164" t="s">
        <v>649</v>
      </c>
      <c r="H7094" s="194">
        <v>1206029</v>
      </c>
      <c r="I7094" s="164" t="s">
        <v>16</v>
      </c>
      <c r="L7094" s="164">
        <v>2024</v>
      </c>
      <c r="M7094" s="164" t="s">
        <v>525</v>
      </c>
      <c r="N7094" s="164" t="s">
        <v>569</v>
      </c>
    </row>
    <row r="7095" spans="1:14" s="164" customFormat="1" ht="15" x14ac:dyDescent="0.15">
      <c r="A7095" s="164" t="s">
        <v>521</v>
      </c>
      <c r="B7095" s="164" t="s">
        <v>647</v>
      </c>
      <c r="C7095" s="164" t="s">
        <v>523</v>
      </c>
      <c r="D7095" s="164" t="s">
        <v>525</v>
      </c>
      <c r="E7095" s="164" t="s">
        <v>531</v>
      </c>
      <c r="F7095" s="193">
        <v>45791</v>
      </c>
      <c r="G7095" s="164" t="s">
        <v>652</v>
      </c>
      <c r="H7095" s="194">
        <v>1120383</v>
      </c>
      <c r="I7095" s="164" t="s">
        <v>16</v>
      </c>
      <c r="L7095" s="164">
        <v>2024</v>
      </c>
      <c r="M7095" s="164" t="s">
        <v>525</v>
      </c>
      <c r="N7095" s="164" t="s">
        <v>569</v>
      </c>
    </row>
    <row r="7096" spans="1:14" s="164" customFormat="1" ht="15" x14ac:dyDescent="0.15">
      <c r="A7096" s="164" t="s">
        <v>521</v>
      </c>
      <c r="B7096" s="164" t="s">
        <v>586</v>
      </c>
      <c r="C7096" s="164" t="s">
        <v>523</v>
      </c>
      <c r="D7096" s="164" t="s">
        <v>525</v>
      </c>
      <c r="E7096" s="164" t="s">
        <v>531</v>
      </c>
      <c r="F7096" s="193">
        <v>45791</v>
      </c>
      <c r="G7096" s="164" t="s">
        <v>587</v>
      </c>
      <c r="H7096" s="194">
        <v>86724</v>
      </c>
      <c r="I7096" s="164" t="s">
        <v>22</v>
      </c>
      <c r="L7096" s="164">
        <v>2024</v>
      </c>
      <c r="M7096" s="164" t="s">
        <v>525</v>
      </c>
      <c r="N7096" s="164" t="s">
        <v>569</v>
      </c>
    </row>
    <row r="7097" spans="1:14" s="164" customFormat="1" ht="15" x14ac:dyDescent="0.15">
      <c r="A7097" s="164" t="s">
        <v>521</v>
      </c>
      <c r="B7097" s="164" t="s">
        <v>617</v>
      </c>
      <c r="C7097" s="164" t="s">
        <v>523</v>
      </c>
      <c r="D7097" s="164" t="s">
        <v>525</v>
      </c>
      <c r="E7097" s="164" t="s">
        <v>531</v>
      </c>
      <c r="F7097" s="193">
        <v>45791</v>
      </c>
      <c r="G7097" s="164" t="s">
        <v>568</v>
      </c>
      <c r="H7097" s="194">
        <v>386100</v>
      </c>
      <c r="I7097" s="164" t="s">
        <v>22</v>
      </c>
      <c r="L7097" s="164">
        <v>2024</v>
      </c>
      <c r="M7097" s="164" t="s">
        <v>525</v>
      </c>
      <c r="N7097" s="164" t="s">
        <v>569</v>
      </c>
    </row>
    <row r="7098" spans="1:14" s="164" customFormat="1" ht="15" x14ac:dyDescent="0.15">
      <c r="A7098" s="164" t="s">
        <v>521</v>
      </c>
      <c r="B7098" s="164" t="s">
        <v>586</v>
      </c>
      <c r="C7098" s="164" t="s">
        <v>523</v>
      </c>
      <c r="D7098" s="164" t="s">
        <v>525</v>
      </c>
      <c r="E7098" s="164" t="s">
        <v>525</v>
      </c>
      <c r="F7098" s="193">
        <v>45791</v>
      </c>
      <c r="G7098" s="164" t="s">
        <v>568</v>
      </c>
      <c r="H7098" s="194">
        <v>1512953</v>
      </c>
      <c r="I7098" s="164" t="s">
        <v>22</v>
      </c>
      <c r="L7098" s="164">
        <v>2024</v>
      </c>
      <c r="M7098" s="164" t="s">
        <v>525</v>
      </c>
      <c r="N7098" s="164" t="s">
        <v>569</v>
      </c>
    </row>
    <row r="7099" spans="1:14" s="164" customFormat="1" ht="15" x14ac:dyDescent="0.15">
      <c r="A7099" s="164" t="s">
        <v>521</v>
      </c>
      <c r="B7099" s="164" t="s">
        <v>603</v>
      </c>
      <c r="C7099" s="164" t="s">
        <v>523</v>
      </c>
      <c r="D7099" s="164" t="s">
        <v>525</v>
      </c>
      <c r="E7099" s="164" t="s">
        <v>525</v>
      </c>
      <c r="F7099" s="193">
        <v>45791</v>
      </c>
      <c r="G7099" s="164" t="s">
        <v>604</v>
      </c>
      <c r="H7099" s="194">
        <v>39756</v>
      </c>
      <c r="I7099" s="164" t="s">
        <v>22</v>
      </c>
      <c r="L7099" s="164">
        <v>2024</v>
      </c>
      <c r="M7099" s="164" t="s">
        <v>525</v>
      </c>
      <c r="N7099" s="164" t="s">
        <v>569</v>
      </c>
    </row>
    <row r="7100" spans="1:14" s="164" customFormat="1" ht="15" x14ac:dyDescent="0.15">
      <c r="A7100" s="164" t="s">
        <v>521</v>
      </c>
      <c r="B7100" s="164" t="s">
        <v>617</v>
      </c>
      <c r="C7100" s="164" t="s">
        <v>523</v>
      </c>
      <c r="D7100" s="164" t="s">
        <v>525</v>
      </c>
      <c r="E7100" s="164" t="s">
        <v>525</v>
      </c>
      <c r="F7100" s="193">
        <v>45791</v>
      </c>
      <c r="G7100" s="164" t="s">
        <v>23</v>
      </c>
      <c r="H7100" s="194">
        <v>42042</v>
      </c>
      <c r="I7100" s="164" t="s">
        <v>22</v>
      </c>
      <c r="L7100" s="164">
        <v>2024</v>
      </c>
      <c r="M7100" s="164" t="s">
        <v>525</v>
      </c>
      <c r="N7100" s="164" t="s">
        <v>569</v>
      </c>
    </row>
    <row r="7101" spans="1:14" s="164" customFormat="1" ht="15" x14ac:dyDescent="0.15">
      <c r="A7101" s="164" t="s">
        <v>521</v>
      </c>
      <c r="B7101" s="164" t="s">
        <v>617</v>
      </c>
      <c r="C7101" s="164" t="s">
        <v>523</v>
      </c>
      <c r="D7101" s="164" t="s">
        <v>525</v>
      </c>
      <c r="E7101" s="164" t="s">
        <v>531</v>
      </c>
      <c r="F7101" s="193">
        <v>45791</v>
      </c>
      <c r="G7101" s="164" t="s">
        <v>23</v>
      </c>
      <c r="H7101" s="194">
        <v>753577</v>
      </c>
      <c r="I7101" s="164" t="s">
        <v>22</v>
      </c>
      <c r="L7101" s="164">
        <v>2024</v>
      </c>
      <c r="M7101" s="164" t="s">
        <v>525</v>
      </c>
      <c r="N7101" s="164" t="s">
        <v>569</v>
      </c>
    </row>
    <row r="7102" spans="1:14" s="164" customFormat="1" ht="15" x14ac:dyDescent="0.15">
      <c r="A7102" s="164" t="s">
        <v>521</v>
      </c>
      <c r="B7102" s="164" t="s">
        <v>647</v>
      </c>
      <c r="C7102" s="164" t="s">
        <v>523</v>
      </c>
      <c r="D7102" s="164" t="s">
        <v>525</v>
      </c>
      <c r="E7102" s="164" t="s">
        <v>525</v>
      </c>
      <c r="F7102" s="193">
        <v>45791</v>
      </c>
      <c r="G7102" s="164" t="s">
        <v>650</v>
      </c>
      <c r="H7102" s="194">
        <v>6257024</v>
      </c>
      <c r="I7102" s="164" t="s">
        <v>16</v>
      </c>
      <c r="L7102" s="164">
        <v>2024</v>
      </c>
      <c r="M7102" s="164" t="s">
        <v>525</v>
      </c>
      <c r="N7102" s="164" t="s">
        <v>569</v>
      </c>
    </row>
    <row r="7103" spans="1:14" s="164" customFormat="1" ht="15" x14ac:dyDescent="0.15">
      <c r="A7103" s="164" t="s">
        <v>521</v>
      </c>
      <c r="B7103" s="164" t="s">
        <v>647</v>
      </c>
      <c r="C7103" s="164" t="s">
        <v>535</v>
      </c>
      <c r="D7103" s="164" t="s">
        <v>525</v>
      </c>
      <c r="E7103" s="164" t="s">
        <v>519</v>
      </c>
      <c r="F7103" s="193">
        <v>45791</v>
      </c>
      <c r="G7103" s="164" t="s">
        <v>650</v>
      </c>
      <c r="H7103" s="194">
        <v>204820</v>
      </c>
      <c r="I7103" s="164" t="s">
        <v>16</v>
      </c>
      <c r="L7103" s="164">
        <v>2024</v>
      </c>
      <c r="M7103" s="164" t="s">
        <v>525</v>
      </c>
      <c r="N7103" s="164" t="s">
        <v>569</v>
      </c>
    </row>
    <row r="7104" spans="1:14" s="164" customFormat="1" ht="15" x14ac:dyDescent="0.15">
      <c r="A7104" s="164" t="s">
        <v>521</v>
      </c>
      <c r="B7104" s="164" t="s">
        <v>647</v>
      </c>
      <c r="C7104" s="164" t="s">
        <v>523</v>
      </c>
      <c r="D7104" s="164" t="s">
        <v>525</v>
      </c>
      <c r="E7104" s="164" t="s">
        <v>519</v>
      </c>
      <c r="F7104" s="193">
        <v>45791</v>
      </c>
      <c r="G7104" s="164" t="s">
        <v>650</v>
      </c>
      <c r="H7104" s="194">
        <v>1651306</v>
      </c>
      <c r="I7104" s="164" t="s">
        <v>16</v>
      </c>
      <c r="L7104" s="164">
        <v>2024</v>
      </c>
      <c r="M7104" s="164" t="s">
        <v>525</v>
      </c>
      <c r="N7104" s="164" t="s">
        <v>569</v>
      </c>
    </row>
    <row r="7105" spans="1:14" s="164" customFormat="1" ht="15" x14ac:dyDescent="0.15">
      <c r="A7105" s="164" t="s">
        <v>521</v>
      </c>
      <c r="B7105" s="164" t="s">
        <v>647</v>
      </c>
      <c r="C7105" s="164" t="s">
        <v>535</v>
      </c>
      <c r="D7105" s="164" t="s">
        <v>525</v>
      </c>
      <c r="E7105" s="164" t="s">
        <v>531</v>
      </c>
      <c r="F7105" s="193">
        <v>45791</v>
      </c>
      <c r="G7105" s="164" t="s">
        <v>650</v>
      </c>
      <c r="H7105" s="194">
        <v>509060</v>
      </c>
      <c r="I7105" s="164" t="s">
        <v>16</v>
      </c>
      <c r="L7105" s="164">
        <v>2024</v>
      </c>
      <c r="M7105" s="164" t="s">
        <v>525</v>
      </c>
      <c r="N7105" s="164" t="s">
        <v>569</v>
      </c>
    </row>
    <row r="7106" spans="1:14" s="164" customFormat="1" ht="15" x14ac:dyDescent="0.15">
      <c r="A7106" s="164" t="s">
        <v>521</v>
      </c>
      <c r="B7106" s="164" t="s">
        <v>647</v>
      </c>
      <c r="C7106" s="164" t="s">
        <v>523</v>
      </c>
      <c r="D7106" s="164" t="s">
        <v>525</v>
      </c>
      <c r="E7106" s="164" t="s">
        <v>531</v>
      </c>
      <c r="F7106" s="193">
        <v>45791</v>
      </c>
      <c r="G7106" s="164" t="s">
        <v>650</v>
      </c>
      <c r="H7106" s="194">
        <v>13689403</v>
      </c>
      <c r="I7106" s="164" t="s">
        <v>16</v>
      </c>
      <c r="L7106" s="164">
        <v>2024</v>
      </c>
      <c r="M7106" s="164" t="s">
        <v>525</v>
      </c>
      <c r="N7106" s="164" t="s">
        <v>569</v>
      </c>
    </row>
    <row r="7107" spans="1:14" s="164" customFormat="1" ht="15" x14ac:dyDescent="0.15">
      <c r="A7107" s="164" t="s">
        <v>521</v>
      </c>
      <c r="B7107" s="164" t="s">
        <v>647</v>
      </c>
      <c r="C7107" s="164" t="s">
        <v>523</v>
      </c>
      <c r="D7107" s="164" t="s">
        <v>525</v>
      </c>
      <c r="E7107" s="164" t="s">
        <v>525</v>
      </c>
      <c r="F7107" s="193">
        <v>45791</v>
      </c>
      <c r="G7107" s="164" t="s">
        <v>651</v>
      </c>
      <c r="H7107" s="194">
        <v>179978</v>
      </c>
      <c r="I7107" s="164" t="s">
        <v>16</v>
      </c>
      <c r="L7107" s="164">
        <v>2024</v>
      </c>
      <c r="M7107" s="164" t="s">
        <v>525</v>
      </c>
      <c r="N7107" s="164" t="s">
        <v>569</v>
      </c>
    </row>
    <row r="7108" spans="1:14" s="164" customFormat="1" ht="15" x14ac:dyDescent="0.15">
      <c r="A7108" s="164" t="s">
        <v>521</v>
      </c>
      <c r="B7108" s="164" t="s">
        <v>609</v>
      </c>
      <c r="C7108" s="164" t="s">
        <v>523</v>
      </c>
      <c r="D7108" s="164" t="s">
        <v>530</v>
      </c>
      <c r="E7108" s="164" t="s">
        <v>518</v>
      </c>
      <c r="F7108" s="193">
        <v>45790</v>
      </c>
      <c r="G7108" s="164" t="s">
        <v>725</v>
      </c>
      <c r="H7108" s="194">
        <v>1321600</v>
      </c>
      <c r="I7108" s="164" t="s">
        <v>16</v>
      </c>
      <c r="J7108" s="164">
        <v>3304</v>
      </c>
      <c r="L7108" s="164">
        <v>2025</v>
      </c>
      <c r="M7108" s="164" t="s">
        <v>525</v>
      </c>
      <c r="N7108" s="164" t="s">
        <v>526</v>
      </c>
    </row>
    <row r="7109" spans="1:14" s="164" customFormat="1" ht="15" x14ac:dyDescent="0.15">
      <c r="A7109" s="164" t="s">
        <v>521</v>
      </c>
      <c r="B7109" s="164" t="s">
        <v>647</v>
      </c>
      <c r="C7109" s="164" t="s">
        <v>523</v>
      </c>
      <c r="D7109" s="164" t="s">
        <v>525</v>
      </c>
      <c r="E7109" s="164" t="s">
        <v>525</v>
      </c>
      <c r="F7109" s="193">
        <v>45790</v>
      </c>
      <c r="G7109" s="164" t="s">
        <v>650</v>
      </c>
      <c r="H7109" s="194">
        <v>8870117</v>
      </c>
      <c r="I7109" s="164" t="s">
        <v>16</v>
      </c>
      <c r="L7109" s="164">
        <v>2024</v>
      </c>
      <c r="M7109" s="164" t="s">
        <v>525</v>
      </c>
      <c r="N7109" s="164" t="s">
        <v>569</v>
      </c>
    </row>
    <row r="7110" spans="1:14" s="164" customFormat="1" ht="15" x14ac:dyDescent="0.15">
      <c r="A7110" s="164" t="s">
        <v>521</v>
      </c>
      <c r="B7110" s="164" t="s">
        <v>609</v>
      </c>
      <c r="C7110" s="164" t="s">
        <v>523</v>
      </c>
      <c r="D7110" s="164" t="s">
        <v>524</v>
      </c>
      <c r="E7110" s="164" t="s">
        <v>519</v>
      </c>
      <c r="F7110" s="193">
        <v>45790</v>
      </c>
      <c r="G7110" s="164" t="s">
        <v>725</v>
      </c>
      <c r="H7110" s="194">
        <v>50575</v>
      </c>
      <c r="I7110" s="164" t="s">
        <v>16</v>
      </c>
      <c r="J7110" s="164">
        <v>595</v>
      </c>
      <c r="L7110" s="164">
        <v>2025</v>
      </c>
      <c r="M7110" s="164" t="s">
        <v>525</v>
      </c>
      <c r="N7110" s="164" t="s">
        <v>526</v>
      </c>
    </row>
    <row r="7111" spans="1:14" s="164" customFormat="1" ht="15" x14ac:dyDescent="0.15">
      <c r="A7111" s="164" t="s">
        <v>521</v>
      </c>
      <c r="B7111" s="164" t="s">
        <v>647</v>
      </c>
      <c r="C7111" s="164" t="s">
        <v>535</v>
      </c>
      <c r="D7111" s="164" t="s">
        <v>525</v>
      </c>
      <c r="E7111" s="164" t="s">
        <v>519</v>
      </c>
      <c r="F7111" s="193">
        <v>45790</v>
      </c>
      <c r="G7111" s="164" t="s">
        <v>650</v>
      </c>
      <c r="H7111" s="194">
        <v>146302</v>
      </c>
      <c r="I7111" s="164" t="s">
        <v>16</v>
      </c>
      <c r="L7111" s="164">
        <v>2024</v>
      </c>
      <c r="M7111" s="164" t="s">
        <v>525</v>
      </c>
      <c r="N7111" s="164" t="s">
        <v>569</v>
      </c>
    </row>
    <row r="7112" spans="1:14" s="164" customFormat="1" ht="15" x14ac:dyDescent="0.15">
      <c r="A7112" s="164" t="s">
        <v>521</v>
      </c>
      <c r="B7112" s="164" t="s">
        <v>609</v>
      </c>
      <c r="C7112" s="164" t="s">
        <v>523</v>
      </c>
      <c r="D7112" s="164" t="s">
        <v>530</v>
      </c>
      <c r="E7112" s="164" t="s">
        <v>517</v>
      </c>
      <c r="F7112" s="193">
        <v>45790</v>
      </c>
      <c r="G7112" s="164" t="s">
        <v>725</v>
      </c>
      <c r="H7112" s="194">
        <v>12454400</v>
      </c>
      <c r="I7112" s="164" t="s">
        <v>16</v>
      </c>
      <c r="J7112" s="164">
        <v>31136</v>
      </c>
      <c r="L7112" s="164">
        <v>2025</v>
      </c>
      <c r="M7112" s="164" t="s">
        <v>525</v>
      </c>
      <c r="N7112" s="164" t="s">
        <v>526</v>
      </c>
    </row>
    <row r="7113" spans="1:14" s="164" customFormat="1" ht="15" x14ac:dyDescent="0.15">
      <c r="A7113" s="164" t="s">
        <v>521</v>
      </c>
      <c r="B7113" s="164" t="s">
        <v>647</v>
      </c>
      <c r="C7113" s="164" t="s">
        <v>523</v>
      </c>
      <c r="D7113" s="164" t="s">
        <v>525</v>
      </c>
      <c r="E7113" s="164" t="s">
        <v>519</v>
      </c>
      <c r="F7113" s="193">
        <v>45790</v>
      </c>
      <c r="G7113" s="164" t="s">
        <v>650</v>
      </c>
      <c r="H7113" s="194">
        <v>817038</v>
      </c>
      <c r="I7113" s="164" t="s">
        <v>16</v>
      </c>
      <c r="L7113" s="164">
        <v>2024</v>
      </c>
      <c r="M7113" s="164" t="s">
        <v>525</v>
      </c>
      <c r="N7113" s="164" t="s">
        <v>569</v>
      </c>
    </row>
    <row r="7114" spans="1:14" s="164" customFormat="1" ht="15" x14ac:dyDescent="0.15">
      <c r="A7114" s="164" t="s">
        <v>521</v>
      </c>
      <c r="B7114" s="164" t="s">
        <v>647</v>
      </c>
      <c r="C7114" s="164" t="s">
        <v>535</v>
      </c>
      <c r="D7114" s="164" t="s">
        <v>525</v>
      </c>
      <c r="E7114" s="164" t="s">
        <v>531</v>
      </c>
      <c r="F7114" s="193">
        <v>45790</v>
      </c>
      <c r="G7114" s="164" t="s">
        <v>650</v>
      </c>
      <c r="H7114" s="194">
        <v>675657</v>
      </c>
      <c r="I7114" s="164" t="s">
        <v>16</v>
      </c>
      <c r="L7114" s="164">
        <v>2024</v>
      </c>
      <c r="M7114" s="164" t="s">
        <v>525</v>
      </c>
      <c r="N7114" s="164" t="s">
        <v>569</v>
      </c>
    </row>
    <row r="7115" spans="1:14" s="164" customFormat="1" ht="15" x14ac:dyDescent="0.15">
      <c r="A7115" s="164" t="s">
        <v>521</v>
      </c>
      <c r="B7115" s="164" t="s">
        <v>647</v>
      </c>
      <c r="C7115" s="164" t="s">
        <v>523</v>
      </c>
      <c r="D7115" s="164" t="s">
        <v>525</v>
      </c>
      <c r="E7115" s="164" t="s">
        <v>531</v>
      </c>
      <c r="F7115" s="193">
        <v>45790</v>
      </c>
      <c r="G7115" s="164" t="s">
        <v>650</v>
      </c>
      <c r="H7115" s="194">
        <v>7605105</v>
      </c>
      <c r="I7115" s="164" t="s">
        <v>16</v>
      </c>
      <c r="L7115" s="164">
        <v>2024</v>
      </c>
      <c r="M7115" s="164" t="s">
        <v>525</v>
      </c>
      <c r="N7115" s="164" t="s">
        <v>569</v>
      </c>
    </row>
    <row r="7116" spans="1:14" s="164" customFormat="1" ht="15" x14ac:dyDescent="0.15">
      <c r="A7116" s="164" t="s">
        <v>521</v>
      </c>
      <c r="B7116" s="164" t="s">
        <v>647</v>
      </c>
      <c r="C7116" s="164" t="s">
        <v>523</v>
      </c>
      <c r="D7116" s="164" t="s">
        <v>525</v>
      </c>
      <c r="E7116" s="164" t="s">
        <v>525</v>
      </c>
      <c r="F7116" s="193">
        <v>45790</v>
      </c>
      <c r="G7116" s="164" t="s">
        <v>648</v>
      </c>
      <c r="H7116" s="194">
        <v>70312</v>
      </c>
      <c r="I7116" s="164" t="s">
        <v>16</v>
      </c>
      <c r="L7116" s="164">
        <v>2024</v>
      </c>
      <c r="M7116" s="164" t="s">
        <v>525</v>
      </c>
      <c r="N7116" s="164" t="s">
        <v>569</v>
      </c>
    </row>
    <row r="7117" spans="1:14" s="164" customFormat="1" ht="15" x14ac:dyDescent="0.15">
      <c r="A7117" s="164" t="s">
        <v>521</v>
      </c>
      <c r="B7117" s="164" t="s">
        <v>647</v>
      </c>
      <c r="C7117" s="164" t="s">
        <v>523</v>
      </c>
      <c r="D7117" s="164" t="s">
        <v>525</v>
      </c>
      <c r="E7117" s="164" t="s">
        <v>531</v>
      </c>
      <c r="F7117" s="193">
        <v>45790</v>
      </c>
      <c r="G7117" s="164" t="s">
        <v>648</v>
      </c>
      <c r="H7117" s="194">
        <v>58346</v>
      </c>
      <c r="I7117" s="164" t="s">
        <v>16</v>
      </c>
      <c r="L7117" s="164">
        <v>2024</v>
      </c>
      <c r="M7117" s="164" t="s">
        <v>525</v>
      </c>
      <c r="N7117" s="164" t="s">
        <v>569</v>
      </c>
    </row>
    <row r="7118" spans="1:14" s="164" customFormat="1" ht="15" x14ac:dyDescent="0.15">
      <c r="A7118" s="164" t="s">
        <v>521</v>
      </c>
      <c r="B7118" s="164" t="s">
        <v>647</v>
      </c>
      <c r="C7118" s="164" t="s">
        <v>523</v>
      </c>
      <c r="D7118" s="164" t="s">
        <v>525</v>
      </c>
      <c r="E7118" s="164" t="s">
        <v>525</v>
      </c>
      <c r="F7118" s="193">
        <v>45790</v>
      </c>
      <c r="G7118" s="164" t="s">
        <v>651</v>
      </c>
      <c r="H7118" s="194">
        <v>131375</v>
      </c>
      <c r="I7118" s="164" t="s">
        <v>16</v>
      </c>
      <c r="L7118" s="164">
        <v>2024</v>
      </c>
      <c r="M7118" s="164" t="s">
        <v>525</v>
      </c>
      <c r="N7118" s="164" t="s">
        <v>569</v>
      </c>
    </row>
    <row r="7119" spans="1:14" s="164" customFormat="1" ht="15" x14ac:dyDescent="0.15">
      <c r="A7119" s="164" t="s">
        <v>521</v>
      </c>
      <c r="B7119" s="164" t="s">
        <v>647</v>
      </c>
      <c r="C7119" s="164" t="s">
        <v>523</v>
      </c>
      <c r="D7119" s="164" t="s">
        <v>525</v>
      </c>
      <c r="E7119" s="164" t="s">
        <v>519</v>
      </c>
      <c r="F7119" s="193">
        <v>45790</v>
      </c>
      <c r="G7119" s="164" t="s">
        <v>651</v>
      </c>
      <c r="H7119" s="194">
        <v>36036</v>
      </c>
      <c r="I7119" s="164" t="s">
        <v>16</v>
      </c>
      <c r="L7119" s="164">
        <v>2024</v>
      </c>
      <c r="M7119" s="164" t="s">
        <v>525</v>
      </c>
      <c r="N7119" s="164" t="s">
        <v>569</v>
      </c>
    </row>
    <row r="7120" spans="1:14" s="164" customFormat="1" ht="15" x14ac:dyDescent="0.15">
      <c r="A7120" s="164" t="s">
        <v>521</v>
      </c>
      <c r="B7120" s="164" t="s">
        <v>647</v>
      </c>
      <c r="C7120" s="164" t="s">
        <v>523</v>
      </c>
      <c r="D7120" s="164" t="s">
        <v>525</v>
      </c>
      <c r="E7120" s="164" t="s">
        <v>531</v>
      </c>
      <c r="F7120" s="193">
        <v>45790</v>
      </c>
      <c r="G7120" s="164" t="s">
        <v>651</v>
      </c>
      <c r="H7120" s="194">
        <v>475200</v>
      </c>
      <c r="I7120" s="164" t="s">
        <v>16</v>
      </c>
      <c r="L7120" s="164">
        <v>2024</v>
      </c>
      <c r="M7120" s="164" t="s">
        <v>525</v>
      </c>
      <c r="N7120" s="164" t="s">
        <v>569</v>
      </c>
    </row>
    <row r="7121" spans="1:14" s="164" customFormat="1" ht="15" x14ac:dyDescent="0.15">
      <c r="A7121" s="164" t="s">
        <v>521</v>
      </c>
      <c r="B7121" s="164" t="s">
        <v>647</v>
      </c>
      <c r="C7121" s="164" t="s">
        <v>523</v>
      </c>
      <c r="D7121" s="164" t="s">
        <v>525</v>
      </c>
      <c r="E7121" s="164" t="s">
        <v>525</v>
      </c>
      <c r="F7121" s="193">
        <v>45790</v>
      </c>
      <c r="G7121" s="164" t="s">
        <v>649</v>
      </c>
      <c r="H7121" s="194">
        <v>276254</v>
      </c>
      <c r="I7121" s="164" t="s">
        <v>16</v>
      </c>
      <c r="L7121" s="164">
        <v>2024</v>
      </c>
      <c r="M7121" s="164" t="s">
        <v>525</v>
      </c>
      <c r="N7121" s="164" t="s">
        <v>569</v>
      </c>
    </row>
    <row r="7122" spans="1:14" s="164" customFormat="1" ht="15" x14ac:dyDescent="0.15">
      <c r="A7122" s="164" t="s">
        <v>521</v>
      </c>
      <c r="B7122" s="164" t="s">
        <v>647</v>
      </c>
      <c r="C7122" s="164" t="s">
        <v>523</v>
      </c>
      <c r="D7122" s="164" t="s">
        <v>525</v>
      </c>
      <c r="E7122" s="164" t="s">
        <v>531</v>
      </c>
      <c r="F7122" s="193">
        <v>45790</v>
      </c>
      <c r="G7122" s="164" t="s">
        <v>649</v>
      </c>
      <c r="H7122" s="194">
        <v>331694</v>
      </c>
      <c r="I7122" s="164" t="s">
        <v>16</v>
      </c>
      <c r="L7122" s="164">
        <v>2024</v>
      </c>
      <c r="M7122" s="164" t="s">
        <v>525</v>
      </c>
      <c r="N7122" s="164" t="s">
        <v>569</v>
      </c>
    </row>
    <row r="7123" spans="1:14" s="164" customFormat="1" ht="15" x14ac:dyDescent="0.15">
      <c r="A7123" s="164" t="s">
        <v>521</v>
      </c>
      <c r="B7123" s="164" t="s">
        <v>647</v>
      </c>
      <c r="C7123" s="164" t="s">
        <v>523</v>
      </c>
      <c r="D7123" s="164" t="s">
        <v>525</v>
      </c>
      <c r="E7123" s="164" t="s">
        <v>525</v>
      </c>
      <c r="F7123" s="193">
        <v>45790</v>
      </c>
      <c r="G7123" s="164" t="s">
        <v>652</v>
      </c>
      <c r="H7123" s="194">
        <v>404646</v>
      </c>
      <c r="I7123" s="164" t="s">
        <v>16</v>
      </c>
      <c r="L7123" s="164">
        <v>2024</v>
      </c>
      <c r="M7123" s="164" t="s">
        <v>525</v>
      </c>
      <c r="N7123" s="164" t="s">
        <v>569</v>
      </c>
    </row>
    <row r="7124" spans="1:14" s="164" customFormat="1" ht="15" x14ac:dyDescent="0.15">
      <c r="A7124" s="164" t="s">
        <v>521</v>
      </c>
      <c r="B7124" s="164" t="s">
        <v>647</v>
      </c>
      <c r="C7124" s="164" t="s">
        <v>523</v>
      </c>
      <c r="D7124" s="164" t="s">
        <v>525</v>
      </c>
      <c r="E7124" s="164" t="s">
        <v>531</v>
      </c>
      <c r="F7124" s="193">
        <v>45790</v>
      </c>
      <c r="G7124" s="164" t="s">
        <v>652</v>
      </c>
      <c r="H7124" s="194">
        <v>238348</v>
      </c>
      <c r="I7124" s="164" t="s">
        <v>16</v>
      </c>
      <c r="L7124" s="164">
        <v>2024</v>
      </c>
      <c r="M7124" s="164" t="s">
        <v>525</v>
      </c>
      <c r="N7124" s="164" t="s">
        <v>569</v>
      </c>
    </row>
    <row r="7125" spans="1:14" s="164" customFormat="1" ht="15" x14ac:dyDescent="0.15">
      <c r="A7125" s="164" t="s">
        <v>521</v>
      </c>
      <c r="B7125" s="164" t="s">
        <v>647</v>
      </c>
      <c r="C7125" s="164" t="s">
        <v>523</v>
      </c>
      <c r="D7125" s="164" t="s">
        <v>525</v>
      </c>
      <c r="E7125" s="164" t="s">
        <v>525</v>
      </c>
      <c r="F7125" s="193">
        <v>45790</v>
      </c>
      <c r="G7125" s="164" t="s">
        <v>654</v>
      </c>
      <c r="H7125" s="194">
        <v>138587</v>
      </c>
      <c r="I7125" s="164" t="s">
        <v>16</v>
      </c>
      <c r="L7125" s="164">
        <v>2024</v>
      </c>
      <c r="M7125" s="164" t="s">
        <v>525</v>
      </c>
      <c r="N7125" s="164" t="s">
        <v>569</v>
      </c>
    </row>
    <row r="7126" spans="1:14" s="164" customFormat="1" ht="15" x14ac:dyDescent="0.15">
      <c r="A7126" s="164" t="s">
        <v>521</v>
      </c>
      <c r="B7126" s="164" t="s">
        <v>617</v>
      </c>
      <c r="C7126" s="164" t="s">
        <v>523</v>
      </c>
      <c r="D7126" s="164" t="s">
        <v>525</v>
      </c>
      <c r="E7126" s="164" t="s">
        <v>525</v>
      </c>
      <c r="F7126" s="193">
        <v>45790</v>
      </c>
      <c r="G7126" s="164" t="s">
        <v>589</v>
      </c>
      <c r="H7126" s="194">
        <v>330600</v>
      </c>
      <c r="I7126" s="164" t="s">
        <v>22</v>
      </c>
      <c r="L7126" s="164">
        <v>2024</v>
      </c>
      <c r="M7126" s="164" t="s">
        <v>525</v>
      </c>
      <c r="N7126" s="164" t="s">
        <v>569</v>
      </c>
    </row>
    <row r="7127" spans="1:14" s="164" customFormat="1" ht="15" x14ac:dyDescent="0.15">
      <c r="A7127" s="164" t="s">
        <v>521</v>
      </c>
      <c r="B7127" s="164" t="s">
        <v>603</v>
      </c>
      <c r="C7127" s="164" t="s">
        <v>523</v>
      </c>
      <c r="D7127" s="164" t="s">
        <v>525</v>
      </c>
      <c r="E7127" s="164" t="s">
        <v>525</v>
      </c>
      <c r="F7127" s="193">
        <v>45790</v>
      </c>
      <c r="G7127" s="164" t="s">
        <v>604</v>
      </c>
      <c r="H7127" s="194">
        <v>18374</v>
      </c>
      <c r="I7127" s="164" t="s">
        <v>22</v>
      </c>
      <c r="L7127" s="164">
        <v>2024</v>
      </c>
      <c r="M7127" s="164" t="s">
        <v>525</v>
      </c>
      <c r="N7127" s="164" t="s">
        <v>569</v>
      </c>
    </row>
    <row r="7128" spans="1:14" s="164" customFormat="1" ht="15" x14ac:dyDescent="0.15">
      <c r="A7128" s="164" t="s">
        <v>521</v>
      </c>
      <c r="B7128" s="164" t="s">
        <v>617</v>
      </c>
      <c r="C7128" s="164" t="s">
        <v>523</v>
      </c>
      <c r="D7128" s="164" t="s">
        <v>525</v>
      </c>
      <c r="E7128" s="164" t="s">
        <v>525</v>
      </c>
      <c r="F7128" s="193">
        <v>45790</v>
      </c>
      <c r="G7128" s="164" t="s">
        <v>23</v>
      </c>
      <c r="H7128" s="194">
        <v>42609</v>
      </c>
      <c r="I7128" s="164" t="s">
        <v>22</v>
      </c>
      <c r="L7128" s="164">
        <v>2024</v>
      </c>
      <c r="M7128" s="164" t="s">
        <v>525</v>
      </c>
      <c r="N7128" s="164" t="s">
        <v>569</v>
      </c>
    </row>
    <row r="7129" spans="1:14" s="164" customFormat="1" ht="15" x14ac:dyDescent="0.15">
      <c r="A7129" s="164" t="s">
        <v>521</v>
      </c>
      <c r="B7129" s="164" t="s">
        <v>647</v>
      </c>
      <c r="C7129" s="164" t="s">
        <v>523</v>
      </c>
      <c r="D7129" s="164" t="s">
        <v>525</v>
      </c>
      <c r="E7129" s="164" t="s">
        <v>525</v>
      </c>
      <c r="F7129" s="193">
        <v>45789</v>
      </c>
      <c r="G7129" s="164" t="s">
        <v>650</v>
      </c>
      <c r="H7129" s="194">
        <v>4205542</v>
      </c>
      <c r="I7129" s="164" t="s">
        <v>16</v>
      </c>
      <c r="L7129" s="164">
        <v>2024</v>
      </c>
      <c r="M7129" s="164" t="s">
        <v>525</v>
      </c>
      <c r="N7129" s="164" t="s">
        <v>569</v>
      </c>
    </row>
    <row r="7130" spans="1:14" s="164" customFormat="1" ht="15" x14ac:dyDescent="0.15">
      <c r="A7130" s="164" t="s">
        <v>521</v>
      </c>
      <c r="B7130" s="164" t="s">
        <v>647</v>
      </c>
      <c r="C7130" s="164" t="s">
        <v>535</v>
      </c>
      <c r="D7130" s="164" t="s">
        <v>525</v>
      </c>
      <c r="E7130" s="164" t="s">
        <v>519</v>
      </c>
      <c r="F7130" s="193">
        <v>45789</v>
      </c>
      <c r="G7130" s="164" t="s">
        <v>650</v>
      </c>
      <c r="H7130" s="194">
        <v>244407</v>
      </c>
      <c r="I7130" s="164" t="s">
        <v>16</v>
      </c>
      <c r="L7130" s="164">
        <v>2024</v>
      </c>
      <c r="M7130" s="164" t="s">
        <v>525</v>
      </c>
      <c r="N7130" s="164" t="s">
        <v>569</v>
      </c>
    </row>
    <row r="7131" spans="1:14" s="164" customFormat="1" ht="15" x14ac:dyDescent="0.15">
      <c r="A7131" s="164" t="s">
        <v>521</v>
      </c>
      <c r="B7131" s="164" t="s">
        <v>647</v>
      </c>
      <c r="C7131" s="164" t="s">
        <v>523</v>
      </c>
      <c r="D7131" s="164" t="s">
        <v>525</v>
      </c>
      <c r="E7131" s="164" t="s">
        <v>519</v>
      </c>
      <c r="F7131" s="193">
        <v>45789</v>
      </c>
      <c r="G7131" s="164" t="s">
        <v>650</v>
      </c>
      <c r="H7131" s="194">
        <v>1025963</v>
      </c>
      <c r="I7131" s="164" t="s">
        <v>16</v>
      </c>
      <c r="L7131" s="164">
        <v>2024</v>
      </c>
      <c r="M7131" s="164" t="s">
        <v>525</v>
      </c>
      <c r="N7131" s="164" t="s">
        <v>569</v>
      </c>
    </row>
    <row r="7132" spans="1:14" s="164" customFormat="1" ht="15" x14ac:dyDescent="0.15">
      <c r="A7132" s="164" t="s">
        <v>521</v>
      </c>
      <c r="B7132" s="164" t="s">
        <v>647</v>
      </c>
      <c r="C7132" s="164" t="s">
        <v>535</v>
      </c>
      <c r="D7132" s="164" t="s">
        <v>525</v>
      </c>
      <c r="E7132" s="164" t="s">
        <v>531</v>
      </c>
      <c r="F7132" s="193">
        <v>45789</v>
      </c>
      <c r="G7132" s="164" t="s">
        <v>650</v>
      </c>
      <c r="H7132" s="194">
        <v>241206</v>
      </c>
      <c r="I7132" s="164" t="s">
        <v>16</v>
      </c>
      <c r="L7132" s="164">
        <v>2024</v>
      </c>
      <c r="M7132" s="164" t="s">
        <v>525</v>
      </c>
      <c r="N7132" s="164" t="s">
        <v>569</v>
      </c>
    </row>
    <row r="7133" spans="1:14" s="164" customFormat="1" ht="15" x14ac:dyDescent="0.15">
      <c r="A7133" s="164" t="s">
        <v>521</v>
      </c>
      <c r="B7133" s="164" t="s">
        <v>647</v>
      </c>
      <c r="C7133" s="164" t="s">
        <v>523</v>
      </c>
      <c r="D7133" s="164" t="s">
        <v>525</v>
      </c>
      <c r="E7133" s="164" t="s">
        <v>531</v>
      </c>
      <c r="F7133" s="193">
        <v>45789</v>
      </c>
      <c r="G7133" s="164" t="s">
        <v>650</v>
      </c>
      <c r="H7133" s="194">
        <v>11124656</v>
      </c>
      <c r="I7133" s="164" t="s">
        <v>16</v>
      </c>
      <c r="L7133" s="164">
        <v>2024</v>
      </c>
      <c r="M7133" s="164" t="s">
        <v>525</v>
      </c>
      <c r="N7133" s="164" t="s">
        <v>569</v>
      </c>
    </row>
    <row r="7134" spans="1:14" s="164" customFormat="1" ht="15" x14ac:dyDescent="0.15">
      <c r="A7134" s="164" t="s">
        <v>521</v>
      </c>
      <c r="B7134" s="164" t="s">
        <v>647</v>
      </c>
      <c r="C7134" s="164" t="s">
        <v>523</v>
      </c>
      <c r="D7134" s="164" t="s">
        <v>525</v>
      </c>
      <c r="E7134" s="164" t="s">
        <v>525</v>
      </c>
      <c r="F7134" s="193">
        <v>45789</v>
      </c>
      <c r="G7134" s="164" t="s">
        <v>648</v>
      </c>
      <c r="H7134" s="194">
        <v>32912</v>
      </c>
      <c r="I7134" s="164" t="s">
        <v>16</v>
      </c>
      <c r="L7134" s="164">
        <v>2024</v>
      </c>
      <c r="M7134" s="164" t="s">
        <v>525</v>
      </c>
      <c r="N7134" s="164" t="s">
        <v>569</v>
      </c>
    </row>
    <row r="7135" spans="1:14" s="164" customFormat="1" ht="15" x14ac:dyDescent="0.15">
      <c r="A7135" s="164" t="s">
        <v>521</v>
      </c>
      <c r="B7135" s="164" t="s">
        <v>647</v>
      </c>
      <c r="C7135" s="164" t="s">
        <v>523</v>
      </c>
      <c r="D7135" s="164" t="s">
        <v>525</v>
      </c>
      <c r="E7135" s="164" t="s">
        <v>531</v>
      </c>
      <c r="F7135" s="193">
        <v>45789</v>
      </c>
      <c r="G7135" s="164" t="s">
        <v>648</v>
      </c>
      <c r="H7135" s="194">
        <v>5069</v>
      </c>
      <c r="I7135" s="164" t="s">
        <v>16</v>
      </c>
      <c r="L7135" s="164">
        <v>2024</v>
      </c>
      <c r="M7135" s="164" t="s">
        <v>525</v>
      </c>
      <c r="N7135" s="164" t="s">
        <v>569</v>
      </c>
    </row>
    <row r="7136" spans="1:14" s="164" customFormat="1" ht="15" x14ac:dyDescent="0.15">
      <c r="A7136" s="164" t="s">
        <v>521</v>
      </c>
      <c r="B7136" s="164" t="s">
        <v>647</v>
      </c>
      <c r="C7136" s="164" t="s">
        <v>523</v>
      </c>
      <c r="D7136" s="164" t="s">
        <v>525</v>
      </c>
      <c r="E7136" s="164" t="s">
        <v>525</v>
      </c>
      <c r="F7136" s="193">
        <v>45789</v>
      </c>
      <c r="G7136" s="164" t="s">
        <v>651</v>
      </c>
      <c r="H7136" s="194">
        <v>139269</v>
      </c>
      <c r="I7136" s="164" t="s">
        <v>16</v>
      </c>
      <c r="L7136" s="164">
        <v>2024</v>
      </c>
      <c r="M7136" s="164" t="s">
        <v>525</v>
      </c>
      <c r="N7136" s="164" t="s">
        <v>569</v>
      </c>
    </row>
    <row r="7137" spans="1:14" s="164" customFormat="1" ht="15" x14ac:dyDescent="0.15">
      <c r="A7137" s="164" t="s">
        <v>521</v>
      </c>
      <c r="B7137" s="164" t="s">
        <v>647</v>
      </c>
      <c r="C7137" s="164" t="s">
        <v>523</v>
      </c>
      <c r="D7137" s="164" t="s">
        <v>525</v>
      </c>
      <c r="E7137" s="164" t="s">
        <v>531</v>
      </c>
      <c r="F7137" s="193">
        <v>45789</v>
      </c>
      <c r="G7137" s="164" t="s">
        <v>651</v>
      </c>
      <c r="H7137" s="194">
        <v>597960</v>
      </c>
      <c r="I7137" s="164" t="s">
        <v>16</v>
      </c>
      <c r="L7137" s="164">
        <v>2024</v>
      </c>
      <c r="M7137" s="164" t="s">
        <v>525</v>
      </c>
      <c r="N7137" s="164" t="s">
        <v>569</v>
      </c>
    </row>
    <row r="7138" spans="1:14" s="164" customFormat="1" ht="15" x14ac:dyDescent="0.15">
      <c r="A7138" s="164" t="s">
        <v>521</v>
      </c>
      <c r="B7138" s="164" t="s">
        <v>647</v>
      </c>
      <c r="C7138" s="164" t="s">
        <v>523</v>
      </c>
      <c r="D7138" s="164" t="s">
        <v>525</v>
      </c>
      <c r="E7138" s="164" t="s">
        <v>525</v>
      </c>
      <c r="F7138" s="193">
        <v>45789</v>
      </c>
      <c r="G7138" s="164" t="s">
        <v>649</v>
      </c>
      <c r="H7138" s="194">
        <v>87186</v>
      </c>
      <c r="I7138" s="164" t="s">
        <v>16</v>
      </c>
      <c r="L7138" s="164">
        <v>2024</v>
      </c>
      <c r="M7138" s="164" t="s">
        <v>525</v>
      </c>
      <c r="N7138" s="164" t="s">
        <v>569</v>
      </c>
    </row>
    <row r="7139" spans="1:14" s="164" customFormat="1" ht="15" x14ac:dyDescent="0.15">
      <c r="A7139" s="164" t="s">
        <v>521</v>
      </c>
      <c r="B7139" s="164" t="s">
        <v>647</v>
      </c>
      <c r="C7139" s="164" t="s">
        <v>523</v>
      </c>
      <c r="D7139" s="164" t="s">
        <v>525</v>
      </c>
      <c r="E7139" s="164" t="s">
        <v>531</v>
      </c>
      <c r="F7139" s="193">
        <v>45789</v>
      </c>
      <c r="G7139" s="164" t="s">
        <v>649</v>
      </c>
      <c r="H7139" s="194">
        <v>158664</v>
      </c>
      <c r="I7139" s="164" t="s">
        <v>16</v>
      </c>
      <c r="L7139" s="164">
        <v>2024</v>
      </c>
      <c r="M7139" s="164" t="s">
        <v>525</v>
      </c>
      <c r="N7139" s="164" t="s">
        <v>569</v>
      </c>
    </row>
    <row r="7140" spans="1:14" s="164" customFormat="1" ht="15" x14ac:dyDescent="0.15">
      <c r="A7140" s="164" t="s">
        <v>521</v>
      </c>
      <c r="B7140" s="164" t="s">
        <v>647</v>
      </c>
      <c r="C7140" s="164" t="s">
        <v>523</v>
      </c>
      <c r="D7140" s="164" t="s">
        <v>525</v>
      </c>
      <c r="E7140" s="164" t="s">
        <v>531</v>
      </c>
      <c r="F7140" s="193">
        <v>45789</v>
      </c>
      <c r="G7140" s="164" t="s">
        <v>652</v>
      </c>
      <c r="H7140" s="194">
        <v>84810</v>
      </c>
      <c r="I7140" s="164" t="s">
        <v>16</v>
      </c>
      <c r="L7140" s="164">
        <v>2024</v>
      </c>
      <c r="M7140" s="164" t="s">
        <v>525</v>
      </c>
      <c r="N7140" s="164" t="s">
        <v>569</v>
      </c>
    </row>
    <row r="7141" spans="1:14" s="164" customFormat="1" ht="15" x14ac:dyDescent="0.15">
      <c r="A7141" s="164" t="s">
        <v>521</v>
      </c>
      <c r="B7141" s="164" t="s">
        <v>586</v>
      </c>
      <c r="C7141" s="164" t="s">
        <v>523</v>
      </c>
      <c r="D7141" s="164" t="s">
        <v>525</v>
      </c>
      <c r="E7141" s="164" t="s">
        <v>531</v>
      </c>
      <c r="F7141" s="193">
        <v>45789</v>
      </c>
      <c r="G7141" s="164" t="s">
        <v>619</v>
      </c>
      <c r="H7141" s="194">
        <v>739275</v>
      </c>
      <c r="I7141" s="164" t="s">
        <v>22</v>
      </c>
      <c r="L7141" s="164">
        <v>2024</v>
      </c>
      <c r="M7141" s="164" t="s">
        <v>525</v>
      </c>
      <c r="N7141" s="164" t="s">
        <v>569</v>
      </c>
    </row>
    <row r="7142" spans="1:14" s="164" customFormat="1" ht="15" x14ac:dyDescent="0.15">
      <c r="A7142" s="164" t="s">
        <v>521</v>
      </c>
      <c r="B7142" s="164" t="s">
        <v>603</v>
      </c>
      <c r="C7142" s="164" t="s">
        <v>523</v>
      </c>
      <c r="D7142" s="164" t="s">
        <v>525</v>
      </c>
      <c r="E7142" s="164" t="s">
        <v>525</v>
      </c>
      <c r="F7142" s="193">
        <v>45789</v>
      </c>
      <c r="G7142" s="164" t="s">
        <v>604</v>
      </c>
      <c r="H7142" s="194">
        <v>3238</v>
      </c>
      <c r="I7142" s="164" t="s">
        <v>22</v>
      </c>
      <c r="L7142" s="164">
        <v>2024</v>
      </c>
      <c r="M7142" s="164" t="s">
        <v>525</v>
      </c>
      <c r="N7142" s="164" t="s">
        <v>569</v>
      </c>
    </row>
    <row r="7143" spans="1:14" s="164" customFormat="1" ht="15" x14ac:dyDescent="0.15">
      <c r="A7143" s="164" t="s">
        <v>521</v>
      </c>
      <c r="B7143" s="164" t="s">
        <v>609</v>
      </c>
      <c r="C7143" s="164" t="s">
        <v>523</v>
      </c>
      <c r="D7143" s="164" t="s">
        <v>530</v>
      </c>
      <c r="E7143" s="164" t="s">
        <v>518</v>
      </c>
      <c r="F7143" s="193">
        <v>45789</v>
      </c>
      <c r="G7143" s="164" t="s">
        <v>725</v>
      </c>
      <c r="H7143" s="194">
        <v>784000</v>
      </c>
      <c r="I7143" s="164" t="s">
        <v>16</v>
      </c>
      <c r="J7143" s="164">
        <v>1960</v>
      </c>
      <c r="L7143" s="164">
        <v>2025</v>
      </c>
      <c r="M7143" s="164" t="s">
        <v>525</v>
      </c>
      <c r="N7143" s="164" t="s">
        <v>526</v>
      </c>
    </row>
    <row r="7144" spans="1:14" s="164" customFormat="1" ht="15" x14ac:dyDescent="0.15">
      <c r="A7144" s="164" t="s">
        <v>521</v>
      </c>
      <c r="B7144" s="164" t="s">
        <v>609</v>
      </c>
      <c r="C7144" s="164" t="s">
        <v>523</v>
      </c>
      <c r="D7144" s="164" t="s">
        <v>524</v>
      </c>
      <c r="E7144" s="164" t="s">
        <v>519</v>
      </c>
      <c r="F7144" s="193">
        <v>45789</v>
      </c>
      <c r="G7144" s="164" t="s">
        <v>725</v>
      </c>
      <c r="H7144" s="194">
        <v>36125</v>
      </c>
      <c r="I7144" s="164" t="s">
        <v>16</v>
      </c>
      <c r="J7144" s="164">
        <v>425</v>
      </c>
      <c r="L7144" s="164">
        <v>2025</v>
      </c>
      <c r="M7144" s="164" t="s">
        <v>525</v>
      </c>
      <c r="N7144" s="164" t="s">
        <v>526</v>
      </c>
    </row>
    <row r="7145" spans="1:14" s="164" customFormat="1" ht="15" x14ac:dyDescent="0.15">
      <c r="A7145" s="164" t="s">
        <v>521</v>
      </c>
      <c r="B7145" s="164" t="s">
        <v>609</v>
      </c>
      <c r="C7145" s="164" t="s">
        <v>523</v>
      </c>
      <c r="D7145" s="164" t="s">
        <v>530</v>
      </c>
      <c r="E7145" s="164" t="s">
        <v>517</v>
      </c>
      <c r="F7145" s="193">
        <v>45789</v>
      </c>
      <c r="G7145" s="164" t="s">
        <v>725</v>
      </c>
      <c r="H7145" s="194">
        <v>11312000</v>
      </c>
      <c r="I7145" s="164" t="s">
        <v>16</v>
      </c>
      <c r="J7145" s="164">
        <v>28280</v>
      </c>
      <c r="L7145" s="164">
        <v>2025</v>
      </c>
      <c r="M7145" s="164" t="s">
        <v>525</v>
      </c>
      <c r="N7145" s="164" t="s">
        <v>526</v>
      </c>
    </row>
    <row r="7146" spans="1:14" s="164" customFormat="1" ht="15" x14ac:dyDescent="0.15">
      <c r="A7146" s="164" t="s">
        <v>521</v>
      </c>
      <c r="B7146" s="164" t="s">
        <v>609</v>
      </c>
      <c r="C7146" s="164" t="s">
        <v>523</v>
      </c>
      <c r="D7146" s="164" t="s">
        <v>524</v>
      </c>
      <c r="E7146" s="164" t="s">
        <v>519</v>
      </c>
      <c r="F7146" s="193">
        <v>45788</v>
      </c>
      <c r="G7146" s="164" t="s">
        <v>725</v>
      </c>
      <c r="H7146" s="194">
        <v>36125</v>
      </c>
      <c r="I7146" s="164" t="s">
        <v>16</v>
      </c>
      <c r="J7146" s="164">
        <v>425</v>
      </c>
      <c r="L7146" s="164">
        <v>2025</v>
      </c>
      <c r="M7146" s="164" t="s">
        <v>525</v>
      </c>
      <c r="N7146" s="164" t="s">
        <v>526</v>
      </c>
    </row>
    <row r="7147" spans="1:14" s="164" customFormat="1" ht="15" x14ac:dyDescent="0.15">
      <c r="A7147" s="164" t="s">
        <v>521</v>
      </c>
      <c r="B7147" s="164" t="s">
        <v>609</v>
      </c>
      <c r="C7147" s="164" t="s">
        <v>523</v>
      </c>
      <c r="D7147" s="164" t="s">
        <v>530</v>
      </c>
      <c r="E7147" s="164" t="s">
        <v>518</v>
      </c>
      <c r="F7147" s="193">
        <v>45788</v>
      </c>
      <c r="G7147" s="164" t="s">
        <v>725</v>
      </c>
      <c r="H7147" s="194">
        <v>1209600</v>
      </c>
      <c r="I7147" s="164" t="s">
        <v>16</v>
      </c>
      <c r="J7147" s="164">
        <v>3024</v>
      </c>
      <c r="L7147" s="164">
        <v>2025</v>
      </c>
      <c r="M7147" s="164" t="s">
        <v>525</v>
      </c>
      <c r="N7147" s="164" t="s">
        <v>526</v>
      </c>
    </row>
    <row r="7148" spans="1:14" s="164" customFormat="1" ht="15" x14ac:dyDescent="0.15">
      <c r="A7148" s="164" t="s">
        <v>521</v>
      </c>
      <c r="B7148" s="164" t="s">
        <v>609</v>
      </c>
      <c r="C7148" s="164" t="s">
        <v>523</v>
      </c>
      <c r="D7148" s="164" t="s">
        <v>530</v>
      </c>
      <c r="E7148" s="164" t="s">
        <v>517</v>
      </c>
      <c r="F7148" s="193">
        <v>45788</v>
      </c>
      <c r="G7148" s="164" t="s">
        <v>725</v>
      </c>
      <c r="H7148" s="194">
        <v>8512000</v>
      </c>
      <c r="I7148" s="164" t="s">
        <v>16</v>
      </c>
      <c r="J7148" s="164">
        <v>21280</v>
      </c>
      <c r="L7148" s="164">
        <v>2025</v>
      </c>
      <c r="M7148" s="164" t="s">
        <v>525</v>
      </c>
      <c r="N7148" s="164" t="s">
        <v>526</v>
      </c>
    </row>
    <row r="7149" spans="1:14" s="164" customFormat="1" ht="15" x14ac:dyDescent="0.15">
      <c r="A7149" s="164" t="s">
        <v>521</v>
      </c>
      <c r="B7149" s="164" t="s">
        <v>609</v>
      </c>
      <c r="C7149" s="164" t="s">
        <v>523</v>
      </c>
      <c r="D7149" s="164" t="s">
        <v>524</v>
      </c>
      <c r="E7149" s="164" t="s">
        <v>519</v>
      </c>
      <c r="F7149" s="193">
        <v>45787</v>
      </c>
      <c r="G7149" s="164" t="s">
        <v>725</v>
      </c>
      <c r="H7149" s="194">
        <v>93925</v>
      </c>
      <c r="I7149" s="164" t="s">
        <v>16</v>
      </c>
      <c r="J7149" s="164">
        <v>1105</v>
      </c>
      <c r="L7149" s="164">
        <v>2025</v>
      </c>
      <c r="M7149" s="164" t="s">
        <v>525</v>
      </c>
      <c r="N7149" s="164" t="s">
        <v>526</v>
      </c>
    </row>
    <row r="7150" spans="1:14" s="164" customFormat="1" ht="15" x14ac:dyDescent="0.15">
      <c r="A7150" s="164" t="s">
        <v>521</v>
      </c>
      <c r="B7150" s="164" t="s">
        <v>609</v>
      </c>
      <c r="C7150" s="164" t="s">
        <v>523</v>
      </c>
      <c r="D7150" s="164" t="s">
        <v>530</v>
      </c>
      <c r="E7150" s="164" t="s">
        <v>518</v>
      </c>
      <c r="F7150" s="193">
        <v>45787</v>
      </c>
      <c r="G7150" s="164" t="s">
        <v>725</v>
      </c>
      <c r="H7150" s="194">
        <v>1500800</v>
      </c>
      <c r="I7150" s="164" t="s">
        <v>16</v>
      </c>
      <c r="J7150" s="164">
        <v>3752</v>
      </c>
      <c r="L7150" s="164">
        <v>2025</v>
      </c>
      <c r="M7150" s="164" t="s">
        <v>525</v>
      </c>
      <c r="N7150" s="164" t="s">
        <v>526</v>
      </c>
    </row>
    <row r="7151" spans="1:14" s="164" customFormat="1" ht="15" x14ac:dyDescent="0.15">
      <c r="A7151" s="164" t="s">
        <v>521</v>
      </c>
      <c r="B7151" s="164" t="s">
        <v>609</v>
      </c>
      <c r="C7151" s="164" t="s">
        <v>523</v>
      </c>
      <c r="D7151" s="164" t="s">
        <v>530</v>
      </c>
      <c r="E7151" s="164" t="s">
        <v>517</v>
      </c>
      <c r="F7151" s="193">
        <v>45787</v>
      </c>
      <c r="G7151" s="164" t="s">
        <v>725</v>
      </c>
      <c r="H7151" s="194">
        <v>12028800</v>
      </c>
      <c r="I7151" s="164" t="s">
        <v>16</v>
      </c>
      <c r="J7151" s="164">
        <v>30072</v>
      </c>
      <c r="L7151" s="164">
        <v>2025</v>
      </c>
      <c r="M7151" s="164" t="s">
        <v>525</v>
      </c>
      <c r="N7151" s="164" t="s">
        <v>526</v>
      </c>
    </row>
    <row r="7152" spans="1:14" s="164" customFormat="1" ht="15" x14ac:dyDescent="0.15">
      <c r="A7152" s="164" t="s">
        <v>521</v>
      </c>
      <c r="B7152" s="164" t="s">
        <v>609</v>
      </c>
      <c r="C7152" s="164" t="s">
        <v>523</v>
      </c>
      <c r="D7152" s="164" t="s">
        <v>524</v>
      </c>
      <c r="E7152" s="164" t="s">
        <v>519</v>
      </c>
      <c r="F7152" s="193">
        <v>45786</v>
      </c>
      <c r="G7152" s="164" t="s">
        <v>725</v>
      </c>
      <c r="H7152" s="194">
        <v>86700</v>
      </c>
      <c r="I7152" s="164" t="s">
        <v>16</v>
      </c>
      <c r="J7152" s="164">
        <v>1020</v>
      </c>
      <c r="L7152" s="164">
        <v>2025</v>
      </c>
      <c r="M7152" s="164" t="s">
        <v>525</v>
      </c>
      <c r="N7152" s="164" t="s">
        <v>526</v>
      </c>
    </row>
    <row r="7153" spans="1:14" s="164" customFormat="1" ht="15" x14ac:dyDescent="0.15">
      <c r="A7153" s="164" t="s">
        <v>521</v>
      </c>
      <c r="B7153" s="164" t="s">
        <v>609</v>
      </c>
      <c r="C7153" s="164" t="s">
        <v>523</v>
      </c>
      <c r="D7153" s="164" t="s">
        <v>530</v>
      </c>
      <c r="E7153" s="164" t="s">
        <v>518</v>
      </c>
      <c r="F7153" s="193">
        <v>45786</v>
      </c>
      <c r="G7153" s="164" t="s">
        <v>725</v>
      </c>
      <c r="H7153" s="194">
        <v>1366400</v>
      </c>
      <c r="I7153" s="164" t="s">
        <v>16</v>
      </c>
      <c r="J7153" s="164">
        <v>3416</v>
      </c>
      <c r="L7153" s="164">
        <v>2025</v>
      </c>
      <c r="M7153" s="164" t="s">
        <v>525</v>
      </c>
      <c r="N7153" s="164" t="s">
        <v>526</v>
      </c>
    </row>
    <row r="7154" spans="1:14" s="164" customFormat="1" ht="15" x14ac:dyDescent="0.15">
      <c r="A7154" s="164" t="s">
        <v>521</v>
      </c>
      <c r="B7154" s="164" t="s">
        <v>609</v>
      </c>
      <c r="C7154" s="164" t="s">
        <v>523</v>
      </c>
      <c r="D7154" s="164" t="s">
        <v>530</v>
      </c>
      <c r="E7154" s="164" t="s">
        <v>517</v>
      </c>
      <c r="F7154" s="193">
        <v>45786</v>
      </c>
      <c r="G7154" s="164" t="s">
        <v>725</v>
      </c>
      <c r="H7154" s="194">
        <v>11872000</v>
      </c>
      <c r="I7154" s="164" t="s">
        <v>16</v>
      </c>
      <c r="J7154" s="164">
        <v>29680</v>
      </c>
      <c r="L7154" s="164">
        <v>2025</v>
      </c>
      <c r="M7154" s="164" t="s">
        <v>525</v>
      </c>
      <c r="N7154" s="164" t="s">
        <v>526</v>
      </c>
    </row>
    <row r="7155" spans="1:14" s="164" customFormat="1" ht="15" x14ac:dyDescent="0.15">
      <c r="A7155" s="164" t="s">
        <v>521</v>
      </c>
      <c r="B7155" s="164" t="s">
        <v>617</v>
      </c>
      <c r="C7155" s="164" t="s">
        <v>523</v>
      </c>
      <c r="D7155" s="164" t="s">
        <v>525</v>
      </c>
      <c r="E7155" s="164" t="s">
        <v>531</v>
      </c>
      <c r="F7155" s="193">
        <v>45786</v>
      </c>
      <c r="G7155" s="164" t="s">
        <v>587</v>
      </c>
      <c r="H7155" s="194">
        <v>132000</v>
      </c>
      <c r="I7155" s="164" t="s">
        <v>22</v>
      </c>
      <c r="L7155" s="164">
        <v>2024</v>
      </c>
      <c r="M7155" s="164" t="s">
        <v>525</v>
      </c>
      <c r="N7155" s="164" t="s">
        <v>569</v>
      </c>
    </row>
    <row r="7156" spans="1:14" s="164" customFormat="1" ht="15" x14ac:dyDescent="0.15">
      <c r="A7156" s="164" t="s">
        <v>521</v>
      </c>
      <c r="B7156" s="164" t="s">
        <v>586</v>
      </c>
      <c r="C7156" s="164" t="s">
        <v>523</v>
      </c>
      <c r="D7156" s="164" t="s">
        <v>525</v>
      </c>
      <c r="E7156" s="164" t="s">
        <v>531</v>
      </c>
      <c r="F7156" s="193">
        <v>45786</v>
      </c>
      <c r="G7156" s="164" t="s">
        <v>587</v>
      </c>
      <c r="H7156" s="194">
        <v>26017</v>
      </c>
      <c r="I7156" s="164" t="s">
        <v>22</v>
      </c>
      <c r="L7156" s="164">
        <v>2024</v>
      </c>
      <c r="M7156" s="164" t="s">
        <v>525</v>
      </c>
      <c r="N7156" s="164" t="s">
        <v>569</v>
      </c>
    </row>
    <row r="7157" spans="1:14" s="164" customFormat="1" ht="15" x14ac:dyDescent="0.15">
      <c r="A7157" s="164" t="s">
        <v>521</v>
      </c>
      <c r="B7157" s="164" t="s">
        <v>603</v>
      </c>
      <c r="C7157" s="164" t="s">
        <v>523</v>
      </c>
      <c r="D7157" s="164" t="s">
        <v>525</v>
      </c>
      <c r="E7157" s="164" t="s">
        <v>525</v>
      </c>
      <c r="F7157" s="193">
        <v>45786</v>
      </c>
      <c r="G7157" s="164" t="s">
        <v>604</v>
      </c>
      <c r="H7157" s="194">
        <v>26189</v>
      </c>
      <c r="I7157" s="164" t="s">
        <v>22</v>
      </c>
      <c r="L7157" s="164">
        <v>2024</v>
      </c>
      <c r="M7157" s="164" t="s">
        <v>525</v>
      </c>
      <c r="N7157" s="164" t="s">
        <v>569</v>
      </c>
    </row>
    <row r="7158" spans="1:14" s="164" customFormat="1" ht="15" x14ac:dyDescent="0.15">
      <c r="A7158" s="164" t="s">
        <v>521</v>
      </c>
      <c r="B7158" s="164" t="s">
        <v>586</v>
      </c>
      <c r="C7158" s="164" t="s">
        <v>523</v>
      </c>
      <c r="D7158" s="164" t="s">
        <v>525</v>
      </c>
      <c r="E7158" s="164" t="s">
        <v>531</v>
      </c>
      <c r="F7158" s="193">
        <v>45786</v>
      </c>
      <c r="G7158" s="164" t="s">
        <v>23</v>
      </c>
      <c r="H7158" s="194">
        <v>129602</v>
      </c>
      <c r="I7158" s="164" t="s">
        <v>22</v>
      </c>
      <c r="L7158" s="164">
        <v>2024</v>
      </c>
      <c r="M7158" s="164" t="s">
        <v>525</v>
      </c>
      <c r="N7158" s="164" t="s">
        <v>569</v>
      </c>
    </row>
    <row r="7159" spans="1:14" s="164" customFormat="1" ht="15" x14ac:dyDescent="0.15">
      <c r="A7159" s="164" t="s">
        <v>521</v>
      </c>
      <c r="B7159" s="164" t="s">
        <v>647</v>
      </c>
      <c r="C7159" s="164" t="s">
        <v>523</v>
      </c>
      <c r="D7159" s="164" t="s">
        <v>525</v>
      </c>
      <c r="E7159" s="164" t="s">
        <v>525</v>
      </c>
      <c r="F7159" s="193">
        <v>45786</v>
      </c>
      <c r="G7159" s="164" t="s">
        <v>650</v>
      </c>
      <c r="H7159" s="194">
        <v>4339007</v>
      </c>
      <c r="I7159" s="164" t="s">
        <v>16</v>
      </c>
      <c r="L7159" s="164">
        <v>2024</v>
      </c>
      <c r="M7159" s="164" t="s">
        <v>525</v>
      </c>
      <c r="N7159" s="164" t="s">
        <v>569</v>
      </c>
    </row>
    <row r="7160" spans="1:14" s="164" customFormat="1" ht="15" x14ac:dyDescent="0.15">
      <c r="A7160" s="164" t="s">
        <v>521</v>
      </c>
      <c r="B7160" s="164" t="s">
        <v>647</v>
      </c>
      <c r="C7160" s="164" t="s">
        <v>535</v>
      </c>
      <c r="D7160" s="164" t="s">
        <v>525</v>
      </c>
      <c r="E7160" s="164" t="s">
        <v>519</v>
      </c>
      <c r="F7160" s="193">
        <v>45786</v>
      </c>
      <c r="G7160" s="164" t="s">
        <v>650</v>
      </c>
      <c r="H7160" s="194">
        <v>114818</v>
      </c>
      <c r="I7160" s="164" t="s">
        <v>16</v>
      </c>
      <c r="L7160" s="164">
        <v>2024</v>
      </c>
      <c r="M7160" s="164" t="s">
        <v>525</v>
      </c>
      <c r="N7160" s="164" t="s">
        <v>569</v>
      </c>
    </row>
    <row r="7161" spans="1:14" s="164" customFormat="1" ht="15" x14ac:dyDescent="0.15">
      <c r="A7161" s="164" t="s">
        <v>521</v>
      </c>
      <c r="B7161" s="164" t="s">
        <v>647</v>
      </c>
      <c r="C7161" s="164" t="s">
        <v>523</v>
      </c>
      <c r="D7161" s="164" t="s">
        <v>525</v>
      </c>
      <c r="E7161" s="164" t="s">
        <v>519</v>
      </c>
      <c r="F7161" s="193">
        <v>45786</v>
      </c>
      <c r="G7161" s="164" t="s">
        <v>650</v>
      </c>
      <c r="H7161" s="194">
        <v>689172</v>
      </c>
      <c r="I7161" s="164" t="s">
        <v>16</v>
      </c>
      <c r="L7161" s="164">
        <v>2024</v>
      </c>
      <c r="M7161" s="164" t="s">
        <v>525</v>
      </c>
      <c r="N7161" s="164" t="s">
        <v>569</v>
      </c>
    </row>
    <row r="7162" spans="1:14" s="164" customFormat="1" ht="15" x14ac:dyDescent="0.15">
      <c r="A7162" s="164" t="s">
        <v>521</v>
      </c>
      <c r="B7162" s="164" t="s">
        <v>647</v>
      </c>
      <c r="C7162" s="164" t="s">
        <v>535</v>
      </c>
      <c r="D7162" s="164" t="s">
        <v>525</v>
      </c>
      <c r="E7162" s="164" t="s">
        <v>531</v>
      </c>
      <c r="F7162" s="193">
        <v>45786</v>
      </c>
      <c r="G7162" s="164" t="s">
        <v>650</v>
      </c>
      <c r="H7162" s="194">
        <v>341558</v>
      </c>
      <c r="I7162" s="164" t="s">
        <v>16</v>
      </c>
      <c r="L7162" s="164">
        <v>2024</v>
      </c>
      <c r="M7162" s="164" t="s">
        <v>525</v>
      </c>
      <c r="N7162" s="164" t="s">
        <v>569</v>
      </c>
    </row>
    <row r="7163" spans="1:14" s="164" customFormat="1" ht="15" x14ac:dyDescent="0.15">
      <c r="A7163" s="164" t="s">
        <v>521</v>
      </c>
      <c r="B7163" s="164" t="s">
        <v>647</v>
      </c>
      <c r="C7163" s="164" t="s">
        <v>523</v>
      </c>
      <c r="D7163" s="164" t="s">
        <v>525</v>
      </c>
      <c r="E7163" s="164" t="s">
        <v>531</v>
      </c>
      <c r="F7163" s="193">
        <v>45786</v>
      </c>
      <c r="G7163" s="164" t="s">
        <v>650</v>
      </c>
      <c r="H7163" s="194">
        <v>8114669</v>
      </c>
      <c r="I7163" s="164" t="s">
        <v>16</v>
      </c>
      <c r="L7163" s="164">
        <v>2024</v>
      </c>
      <c r="M7163" s="164" t="s">
        <v>525</v>
      </c>
      <c r="N7163" s="164" t="s">
        <v>569</v>
      </c>
    </row>
    <row r="7164" spans="1:14" s="164" customFormat="1" ht="15" x14ac:dyDescent="0.15">
      <c r="A7164" s="164" t="s">
        <v>521</v>
      </c>
      <c r="B7164" s="164" t="s">
        <v>647</v>
      </c>
      <c r="C7164" s="164" t="s">
        <v>523</v>
      </c>
      <c r="D7164" s="164" t="s">
        <v>525</v>
      </c>
      <c r="E7164" s="164" t="s">
        <v>525</v>
      </c>
      <c r="F7164" s="193">
        <v>45786</v>
      </c>
      <c r="G7164" s="164" t="s">
        <v>648</v>
      </c>
      <c r="H7164" s="194">
        <v>48393</v>
      </c>
      <c r="I7164" s="164" t="s">
        <v>16</v>
      </c>
      <c r="L7164" s="164">
        <v>2024</v>
      </c>
      <c r="M7164" s="164" t="s">
        <v>525</v>
      </c>
      <c r="N7164" s="164" t="s">
        <v>569</v>
      </c>
    </row>
    <row r="7165" spans="1:14" s="164" customFormat="1" ht="15" x14ac:dyDescent="0.15">
      <c r="A7165" s="164" t="s">
        <v>521</v>
      </c>
      <c r="B7165" s="164" t="s">
        <v>647</v>
      </c>
      <c r="C7165" s="164" t="s">
        <v>523</v>
      </c>
      <c r="D7165" s="164" t="s">
        <v>525</v>
      </c>
      <c r="E7165" s="164" t="s">
        <v>531</v>
      </c>
      <c r="F7165" s="193">
        <v>45786</v>
      </c>
      <c r="G7165" s="164" t="s">
        <v>648</v>
      </c>
      <c r="H7165" s="194">
        <v>243956</v>
      </c>
      <c r="I7165" s="164" t="s">
        <v>16</v>
      </c>
      <c r="L7165" s="164">
        <v>2024</v>
      </c>
      <c r="M7165" s="164" t="s">
        <v>525</v>
      </c>
      <c r="N7165" s="164" t="s">
        <v>569</v>
      </c>
    </row>
    <row r="7166" spans="1:14" s="164" customFormat="1" ht="15" x14ac:dyDescent="0.15">
      <c r="A7166" s="164" t="s">
        <v>521</v>
      </c>
      <c r="B7166" s="164" t="s">
        <v>647</v>
      </c>
      <c r="C7166" s="164" t="s">
        <v>523</v>
      </c>
      <c r="D7166" s="164" t="s">
        <v>525</v>
      </c>
      <c r="E7166" s="164" t="s">
        <v>525</v>
      </c>
      <c r="F7166" s="193">
        <v>45786</v>
      </c>
      <c r="G7166" s="164" t="s">
        <v>658</v>
      </c>
      <c r="H7166" s="194">
        <v>15400</v>
      </c>
      <c r="I7166" s="164" t="s">
        <v>16</v>
      </c>
      <c r="L7166" s="164">
        <v>2024</v>
      </c>
      <c r="M7166" s="164" t="s">
        <v>525</v>
      </c>
      <c r="N7166" s="164" t="s">
        <v>569</v>
      </c>
    </row>
    <row r="7167" spans="1:14" s="164" customFormat="1" ht="15" x14ac:dyDescent="0.15">
      <c r="A7167" s="164" t="s">
        <v>521</v>
      </c>
      <c r="B7167" s="164" t="s">
        <v>647</v>
      </c>
      <c r="C7167" s="164" t="s">
        <v>523</v>
      </c>
      <c r="D7167" s="164" t="s">
        <v>525</v>
      </c>
      <c r="E7167" s="164" t="s">
        <v>525</v>
      </c>
      <c r="F7167" s="193">
        <v>45786</v>
      </c>
      <c r="G7167" s="164" t="s">
        <v>651</v>
      </c>
      <c r="H7167" s="194">
        <v>176026</v>
      </c>
      <c r="I7167" s="164" t="s">
        <v>16</v>
      </c>
      <c r="L7167" s="164">
        <v>2024</v>
      </c>
      <c r="M7167" s="164" t="s">
        <v>525</v>
      </c>
      <c r="N7167" s="164" t="s">
        <v>569</v>
      </c>
    </row>
    <row r="7168" spans="1:14" s="164" customFormat="1" ht="15" x14ac:dyDescent="0.15">
      <c r="A7168" s="164" t="s">
        <v>521</v>
      </c>
      <c r="B7168" s="164" t="s">
        <v>647</v>
      </c>
      <c r="C7168" s="164" t="s">
        <v>523</v>
      </c>
      <c r="D7168" s="164" t="s">
        <v>525</v>
      </c>
      <c r="E7168" s="164" t="s">
        <v>519</v>
      </c>
      <c r="F7168" s="193">
        <v>45786</v>
      </c>
      <c r="G7168" s="164" t="s">
        <v>651</v>
      </c>
      <c r="H7168" s="194">
        <v>39204</v>
      </c>
      <c r="I7168" s="164" t="s">
        <v>16</v>
      </c>
      <c r="L7168" s="164">
        <v>2024</v>
      </c>
      <c r="M7168" s="164" t="s">
        <v>525</v>
      </c>
      <c r="N7168" s="164" t="s">
        <v>569</v>
      </c>
    </row>
    <row r="7169" spans="1:14" s="164" customFormat="1" ht="15" x14ac:dyDescent="0.15">
      <c r="A7169" s="164" t="s">
        <v>521</v>
      </c>
      <c r="B7169" s="164" t="s">
        <v>647</v>
      </c>
      <c r="C7169" s="164" t="s">
        <v>523</v>
      </c>
      <c r="D7169" s="164" t="s">
        <v>525</v>
      </c>
      <c r="E7169" s="164" t="s">
        <v>531</v>
      </c>
      <c r="F7169" s="193">
        <v>45786</v>
      </c>
      <c r="G7169" s="164" t="s">
        <v>651</v>
      </c>
      <c r="H7169" s="194">
        <v>126720</v>
      </c>
      <c r="I7169" s="164" t="s">
        <v>16</v>
      </c>
      <c r="L7169" s="164">
        <v>2024</v>
      </c>
      <c r="M7169" s="164" t="s">
        <v>525</v>
      </c>
      <c r="N7169" s="164" t="s">
        <v>569</v>
      </c>
    </row>
    <row r="7170" spans="1:14" s="164" customFormat="1" ht="15" x14ac:dyDescent="0.15">
      <c r="A7170" s="164" t="s">
        <v>521</v>
      </c>
      <c r="B7170" s="164" t="s">
        <v>647</v>
      </c>
      <c r="C7170" s="164" t="s">
        <v>523</v>
      </c>
      <c r="D7170" s="164" t="s">
        <v>525</v>
      </c>
      <c r="E7170" s="164" t="s">
        <v>525</v>
      </c>
      <c r="F7170" s="193">
        <v>45786</v>
      </c>
      <c r="G7170" s="164" t="s">
        <v>649</v>
      </c>
      <c r="H7170" s="194">
        <v>161568</v>
      </c>
      <c r="I7170" s="164" t="s">
        <v>16</v>
      </c>
      <c r="L7170" s="164">
        <v>2024</v>
      </c>
      <c r="M7170" s="164" t="s">
        <v>525</v>
      </c>
      <c r="N7170" s="164" t="s">
        <v>569</v>
      </c>
    </row>
    <row r="7171" spans="1:14" s="164" customFormat="1" ht="15" x14ac:dyDescent="0.15">
      <c r="A7171" s="164" t="s">
        <v>521</v>
      </c>
      <c r="B7171" s="164" t="s">
        <v>647</v>
      </c>
      <c r="C7171" s="164" t="s">
        <v>523</v>
      </c>
      <c r="D7171" s="164" t="s">
        <v>525</v>
      </c>
      <c r="E7171" s="164" t="s">
        <v>525</v>
      </c>
      <c r="F7171" s="193">
        <v>45786</v>
      </c>
      <c r="G7171" s="164" t="s">
        <v>652</v>
      </c>
      <c r="H7171" s="194">
        <v>300630</v>
      </c>
      <c r="I7171" s="164" t="s">
        <v>16</v>
      </c>
      <c r="L7171" s="164">
        <v>2024</v>
      </c>
      <c r="M7171" s="164" t="s">
        <v>525</v>
      </c>
      <c r="N7171" s="164" t="s">
        <v>569</v>
      </c>
    </row>
    <row r="7172" spans="1:14" s="164" customFormat="1" ht="15" x14ac:dyDescent="0.15">
      <c r="A7172" s="164" t="s">
        <v>521</v>
      </c>
      <c r="B7172" s="164" t="s">
        <v>609</v>
      </c>
      <c r="C7172" s="164" t="s">
        <v>523</v>
      </c>
      <c r="D7172" s="164" t="s">
        <v>524</v>
      </c>
      <c r="E7172" s="164" t="s">
        <v>519</v>
      </c>
      <c r="F7172" s="193">
        <v>45785</v>
      </c>
      <c r="G7172" s="164" t="s">
        <v>725</v>
      </c>
      <c r="H7172" s="194">
        <v>108375</v>
      </c>
      <c r="I7172" s="164" t="s">
        <v>16</v>
      </c>
      <c r="J7172" s="164">
        <v>1275</v>
      </c>
      <c r="L7172" s="164">
        <v>2025</v>
      </c>
      <c r="M7172" s="164" t="s">
        <v>525</v>
      </c>
      <c r="N7172" s="164" t="s">
        <v>526</v>
      </c>
    </row>
    <row r="7173" spans="1:14" s="164" customFormat="1" ht="15" x14ac:dyDescent="0.15">
      <c r="A7173" s="164" t="s">
        <v>521</v>
      </c>
      <c r="B7173" s="164" t="s">
        <v>609</v>
      </c>
      <c r="C7173" s="164" t="s">
        <v>523</v>
      </c>
      <c r="D7173" s="164" t="s">
        <v>530</v>
      </c>
      <c r="E7173" s="164" t="s">
        <v>517</v>
      </c>
      <c r="F7173" s="193">
        <v>45785</v>
      </c>
      <c r="G7173" s="164" t="s">
        <v>725</v>
      </c>
      <c r="H7173" s="194">
        <v>10752000</v>
      </c>
      <c r="I7173" s="164" t="s">
        <v>16</v>
      </c>
      <c r="J7173" s="164">
        <v>26880</v>
      </c>
      <c r="L7173" s="164">
        <v>2025</v>
      </c>
      <c r="M7173" s="164" t="s">
        <v>525</v>
      </c>
      <c r="N7173" s="164" t="s">
        <v>526</v>
      </c>
    </row>
    <row r="7174" spans="1:14" s="164" customFormat="1" ht="15" x14ac:dyDescent="0.15">
      <c r="A7174" s="164" t="s">
        <v>521</v>
      </c>
      <c r="B7174" s="164" t="s">
        <v>609</v>
      </c>
      <c r="C7174" s="164" t="s">
        <v>523</v>
      </c>
      <c r="D7174" s="164" t="s">
        <v>530</v>
      </c>
      <c r="E7174" s="164" t="s">
        <v>518</v>
      </c>
      <c r="F7174" s="193">
        <v>45785</v>
      </c>
      <c r="G7174" s="164" t="s">
        <v>725</v>
      </c>
      <c r="H7174" s="194">
        <v>1344000</v>
      </c>
      <c r="I7174" s="164" t="s">
        <v>16</v>
      </c>
      <c r="J7174" s="164">
        <v>3360</v>
      </c>
      <c r="L7174" s="164">
        <v>2025</v>
      </c>
      <c r="M7174" s="164" t="s">
        <v>525</v>
      </c>
      <c r="N7174" s="164" t="s">
        <v>526</v>
      </c>
    </row>
    <row r="7175" spans="1:14" s="164" customFormat="1" ht="15" x14ac:dyDescent="0.15">
      <c r="A7175" s="164" t="s">
        <v>521</v>
      </c>
      <c r="B7175" s="164" t="s">
        <v>586</v>
      </c>
      <c r="C7175" s="164" t="s">
        <v>523</v>
      </c>
      <c r="D7175" s="164" t="s">
        <v>525</v>
      </c>
      <c r="E7175" s="164" t="s">
        <v>531</v>
      </c>
      <c r="F7175" s="193">
        <v>45785</v>
      </c>
      <c r="G7175" s="164" t="s">
        <v>587</v>
      </c>
      <c r="H7175" s="194">
        <v>86724</v>
      </c>
      <c r="I7175" s="164" t="s">
        <v>22</v>
      </c>
      <c r="L7175" s="164">
        <v>2024</v>
      </c>
      <c r="M7175" s="164" t="s">
        <v>525</v>
      </c>
      <c r="N7175" s="164" t="s">
        <v>569</v>
      </c>
    </row>
    <row r="7176" spans="1:14" s="164" customFormat="1" ht="15" x14ac:dyDescent="0.15">
      <c r="A7176" s="164" t="s">
        <v>521</v>
      </c>
      <c r="B7176" s="164" t="s">
        <v>617</v>
      </c>
      <c r="C7176" s="164" t="s">
        <v>523</v>
      </c>
      <c r="D7176" s="164" t="s">
        <v>525</v>
      </c>
      <c r="E7176" s="164" t="s">
        <v>531</v>
      </c>
      <c r="F7176" s="193">
        <v>45785</v>
      </c>
      <c r="G7176" s="164" t="s">
        <v>568</v>
      </c>
      <c r="H7176" s="194">
        <v>42900</v>
      </c>
      <c r="I7176" s="164" t="s">
        <v>22</v>
      </c>
      <c r="L7176" s="164">
        <v>2024</v>
      </c>
      <c r="M7176" s="164" t="s">
        <v>525</v>
      </c>
      <c r="N7176" s="164" t="s">
        <v>569</v>
      </c>
    </row>
    <row r="7177" spans="1:14" s="164" customFormat="1" ht="15" x14ac:dyDescent="0.15">
      <c r="A7177" s="164" t="s">
        <v>521</v>
      </c>
      <c r="B7177" s="164" t="s">
        <v>647</v>
      </c>
      <c r="C7177" s="164" t="s">
        <v>523</v>
      </c>
      <c r="D7177" s="164" t="s">
        <v>525</v>
      </c>
      <c r="E7177" s="164" t="s">
        <v>525</v>
      </c>
      <c r="F7177" s="193">
        <v>45785</v>
      </c>
      <c r="G7177" s="164" t="s">
        <v>650</v>
      </c>
      <c r="H7177" s="194">
        <v>4294444</v>
      </c>
      <c r="I7177" s="164" t="s">
        <v>16</v>
      </c>
      <c r="L7177" s="164">
        <v>2024</v>
      </c>
      <c r="M7177" s="164" t="s">
        <v>525</v>
      </c>
      <c r="N7177" s="164" t="s">
        <v>569</v>
      </c>
    </row>
    <row r="7178" spans="1:14" s="164" customFormat="1" ht="15" x14ac:dyDescent="0.15">
      <c r="A7178" s="164" t="s">
        <v>521</v>
      </c>
      <c r="B7178" s="164" t="s">
        <v>647</v>
      </c>
      <c r="C7178" s="164" t="s">
        <v>523</v>
      </c>
      <c r="D7178" s="164" t="s">
        <v>525</v>
      </c>
      <c r="E7178" s="164" t="s">
        <v>519</v>
      </c>
      <c r="F7178" s="193">
        <v>45785</v>
      </c>
      <c r="G7178" s="164" t="s">
        <v>650</v>
      </c>
      <c r="H7178" s="194">
        <v>272985</v>
      </c>
      <c r="I7178" s="164" t="s">
        <v>16</v>
      </c>
      <c r="L7178" s="164">
        <v>2024</v>
      </c>
      <c r="M7178" s="164" t="s">
        <v>525</v>
      </c>
      <c r="N7178" s="164" t="s">
        <v>569</v>
      </c>
    </row>
    <row r="7179" spans="1:14" s="164" customFormat="1" ht="15" x14ac:dyDescent="0.15">
      <c r="A7179" s="164" t="s">
        <v>521</v>
      </c>
      <c r="B7179" s="164" t="s">
        <v>647</v>
      </c>
      <c r="C7179" s="164" t="s">
        <v>535</v>
      </c>
      <c r="D7179" s="164" t="s">
        <v>525</v>
      </c>
      <c r="E7179" s="164" t="s">
        <v>531</v>
      </c>
      <c r="F7179" s="193">
        <v>45785</v>
      </c>
      <c r="G7179" s="164" t="s">
        <v>650</v>
      </c>
      <c r="H7179" s="194">
        <v>111643</v>
      </c>
      <c r="I7179" s="164" t="s">
        <v>16</v>
      </c>
      <c r="L7179" s="164">
        <v>2024</v>
      </c>
      <c r="M7179" s="164" t="s">
        <v>525</v>
      </c>
      <c r="N7179" s="164" t="s">
        <v>569</v>
      </c>
    </row>
    <row r="7180" spans="1:14" s="164" customFormat="1" ht="15" x14ac:dyDescent="0.15">
      <c r="A7180" s="164" t="s">
        <v>521</v>
      </c>
      <c r="B7180" s="164" t="s">
        <v>647</v>
      </c>
      <c r="C7180" s="164" t="s">
        <v>523</v>
      </c>
      <c r="D7180" s="164" t="s">
        <v>525</v>
      </c>
      <c r="E7180" s="164" t="s">
        <v>531</v>
      </c>
      <c r="F7180" s="193">
        <v>45785</v>
      </c>
      <c r="G7180" s="164" t="s">
        <v>650</v>
      </c>
      <c r="H7180" s="194">
        <v>7123789</v>
      </c>
      <c r="I7180" s="164" t="s">
        <v>16</v>
      </c>
      <c r="L7180" s="164">
        <v>2024</v>
      </c>
      <c r="M7180" s="164" t="s">
        <v>525</v>
      </c>
      <c r="N7180" s="164" t="s">
        <v>569</v>
      </c>
    </row>
    <row r="7181" spans="1:14" s="164" customFormat="1" ht="15" x14ac:dyDescent="0.15">
      <c r="A7181" s="164" t="s">
        <v>521</v>
      </c>
      <c r="B7181" s="164" t="s">
        <v>647</v>
      </c>
      <c r="C7181" s="164" t="s">
        <v>523</v>
      </c>
      <c r="D7181" s="164" t="s">
        <v>525</v>
      </c>
      <c r="E7181" s="164" t="s">
        <v>525</v>
      </c>
      <c r="F7181" s="193">
        <v>45785</v>
      </c>
      <c r="G7181" s="164" t="s">
        <v>648</v>
      </c>
      <c r="H7181" s="194">
        <v>15127</v>
      </c>
      <c r="I7181" s="164" t="s">
        <v>16</v>
      </c>
      <c r="L7181" s="164">
        <v>2024</v>
      </c>
      <c r="M7181" s="164" t="s">
        <v>525</v>
      </c>
      <c r="N7181" s="164" t="s">
        <v>569</v>
      </c>
    </row>
    <row r="7182" spans="1:14" s="164" customFormat="1" ht="15" x14ac:dyDescent="0.15">
      <c r="A7182" s="164" t="s">
        <v>521</v>
      </c>
      <c r="B7182" s="164" t="s">
        <v>647</v>
      </c>
      <c r="C7182" s="164" t="s">
        <v>523</v>
      </c>
      <c r="D7182" s="164" t="s">
        <v>525</v>
      </c>
      <c r="E7182" s="164" t="s">
        <v>531</v>
      </c>
      <c r="F7182" s="193">
        <v>45785</v>
      </c>
      <c r="G7182" s="164" t="s">
        <v>648</v>
      </c>
      <c r="H7182" s="194">
        <v>2</v>
      </c>
      <c r="I7182" s="164" t="s">
        <v>16</v>
      </c>
      <c r="L7182" s="164">
        <v>2024</v>
      </c>
      <c r="M7182" s="164" t="s">
        <v>525</v>
      </c>
      <c r="N7182" s="164" t="s">
        <v>569</v>
      </c>
    </row>
    <row r="7183" spans="1:14" s="164" customFormat="1" ht="15" x14ac:dyDescent="0.15">
      <c r="A7183" s="164" t="s">
        <v>521</v>
      </c>
      <c r="B7183" s="164" t="s">
        <v>617</v>
      </c>
      <c r="C7183" s="164" t="s">
        <v>523</v>
      </c>
      <c r="D7183" s="164" t="s">
        <v>525</v>
      </c>
      <c r="E7183" s="164" t="s">
        <v>519</v>
      </c>
      <c r="F7183" s="193">
        <v>45785</v>
      </c>
      <c r="G7183" s="164" t="s">
        <v>651</v>
      </c>
      <c r="H7183" s="194">
        <v>47135</v>
      </c>
      <c r="I7183" s="164" t="s">
        <v>16</v>
      </c>
      <c r="L7183" s="164">
        <v>2024</v>
      </c>
      <c r="M7183" s="164" t="s">
        <v>525</v>
      </c>
      <c r="N7183" s="164" t="s">
        <v>569</v>
      </c>
    </row>
    <row r="7184" spans="1:14" s="164" customFormat="1" ht="15" x14ac:dyDescent="0.15">
      <c r="A7184" s="164" t="s">
        <v>521</v>
      </c>
      <c r="B7184" s="164" t="s">
        <v>647</v>
      </c>
      <c r="C7184" s="164" t="s">
        <v>523</v>
      </c>
      <c r="D7184" s="164" t="s">
        <v>525</v>
      </c>
      <c r="E7184" s="164" t="s">
        <v>525</v>
      </c>
      <c r="F7184" s="193">
        <v>45785</v>
      </c>
      <c r="G7184" s="164" t="s">
        <v>651</v>
      </c>
      <c r="H7184" s="194">
        <v>231568</v>
      </c>
      <c r="I7184" s="164" t="s">
        <v>16</v>
      </c>
      <c r="L7184" s="164">
        <v>2024</v>
      </c>
      <c r="M7184" s="164" t="s">
        <v>525</v>
      </c>
      <c r="N7184" s="164" t="s">
        <v>569</v>
      </c>
    </row>
    <row r="7185" spans="1:14" s="164" customFormat="1" ht="15" x14ac:dyDescent="0.15">
      <c r="A7185" s="164" t="s">
        <v>521</v>
      </c>
      <c r="B7185" s="164" t="s">
        <v>647</v>
      </c>
      <c r="C7185" s="164" t="s">
        <v>523</v>
      </c>
      <c r="D7185" s="164" t="s">
        <v>525</v>
      </c>
      <c r="E7185" s="164" t="s">
        <v>519</v>
      </c>
      <c r="F7185" s="193">
        <v>45785</v>
      </c>
      <c r="G7185" s="164" t="s">
        <v>651</v>
      </c>
      <c r="H7185" s="194">
        <v>2919</v>
      </c>
      <c r="I7185" s="164" t="s">
        <v>16</v>
      </c>
      <c r="L7185" s="164">
        <v>2024</v>
      </c>
      <c r="M7185" s="164" t="s">
        <v>525</v>
      </c>
      <c r="N7185" s="164" t="s">
        <v>569</v>
      </c>
    </row>
    <row r="7186" spans="1:14" s="164" customFormat="1" ht="15" x14ac:dyDescent="0.15">
      <c r="A7186" s="164" t="s">
        <v>521</v>
      </c>
      <c r="B7186" s="164" t="s">
        <v>647</v>
      </c>
      <c r="C7186" s="164" t="s">
        <v>523</v>
      </c>
      <c r="D7186" s="164" t="s">
        <v>525</v>
      </c>
      <c r="E7186" s="164" t="s">
        <v>531</v>
      </c>
      <c r="F7186" s="193">
        <v>45785</v>
      </c>
      <c r="G7186" s="164" t="s">
        <v>651</v>
      </c>
      <c r="H7186" s="194">
        <v>170280</v>
      </c>
      <c r="I7186" s="164" t="s">
        <v>16</v>
      </c>
      <c r="L7186" s="164">
        <v>2024</v>
      </c>
      <c r="M7186" s="164" t="s">
        <v>525</v>
      </c>
      <c r="N7186" s="164" t="s">
        <v>569</v>
      </c>
    </row>
    <row r="7187" spans="1:14" s="164" customFormat="1" ht="15" x14ac:dyDescent="0.15">
      <c r="A7187" s="164" t="s">
        <v>521</v>
      </c>
      <c r="B7187" s="164" t="s">
        <v>647</v>
      </c>
      <c r="C7187" s="164" t="s">
        <v>523</v>
      </c>
      <c r="D7187" s="164" t="s">
        <v>525</v>
      </c>
      <c r="E7187" s="164" t="s">
        <v>525</v>
      </c>
      <c r="F7187" s="193">
        <v>45785</v>
      </c>
      <c r="G7187" s="164" t="s">
        <v>649</v>
      </c>
      <c r="H7187" s="194">
        <v>534490</v>
      </c>
      <c r="I7187" s="164" t="s">
        <v>16</v>
      </c>
      <c r="L7187" s="164">
        <v>2024</v>
      </c>
      <c r="M7187" s="164" t="s">
        <v>525</v>
      </c>
      <c r="N7187" s="164" t="s">
        <v>569</v>
      </c>
    </row>
    <row r="7188" spans="1:14" s="164" customFormat="1" ht="15" x14ac:dyDescent="0.15">
      <c r="A7188" s="164" t="s">
        <v>521</v>
      </c>
      <c r="B7188" s="164" t="s">
        <v>647</v>
      </c>
      <c r="C7188" s="164" t="s">
        <v>523</v>
      </c>
      <c r="D7188" s="164" t="s">
        <v>525</v>
      </c>
      <c r="E7188" s="164" t="s">
        <v>531</v>
      </c>
      <c r="F7188" s="193">
        <v>45785</v>
      </c>
      <c r="G7188" s="164" t="s">
        <v>649</v>
      </c>
      <c r="H7188" s="194">
        <v>115786</v>
      </c>
      <c r="I7188" s="164" t="s">
        <v>16</v>
      </c>
      <c r="L7188" s="164">
        <v>2024</v>
      </c>
      <c r="M7188" s="164" t="s">
        <v>525</v>
      </c>
      <c r="N7188" s="164" t="s">
        <v>569</v>
      </c>
    </row>
    <row r="7189" spans="1:14" s="164" customFormat="1" ht="15" x14ac:dyDescent="0.15">
      <c r="A7189" s="164" t="s">
        <v>521</v>
      </c>
      <c r="B7189" s="164" t="s">
        <v>647</v>
      </c>
      <c r="C7189" s="164" t="s">
        <v>523</v>
      </c>
      <c r="D7189" s="164" t="s">
        <v>525</v>
      </c>
      <c r="E7189" s="164" t="s">
        <v>525</v>
      </c>
      <c r="F7189" s="193">
        <v>45785</v>
      </c>
      <c r="G7189" s="164" t="s">
        <v>652</v>
      </c>
      <c r="H7189" s="194">
        <v>137390</v>
      </c>
      <c r="I7189" s="164" t="s">
        <v>16</v>
      </c>
      <c r="L7189" s="164">
        <v>2024</v>
      </c>
      <c r="M7189" s="164" t="s">
        <v>525</v>
      </c>
      <c r="N7189" s="164" t="s">
        <v>569</v>
      </c>
    </row>
    <row r="7190" spans="1:14" s="164" customFormat="1" ht="15" x14ac:dyDescent="0.15">
      <c r="A7190" s="164" t="s">
        <v>521</v>
      </c>
      <c r="B7190" s="164" t="s">
        <v>647</v>
      </c>
      <c r="C7190" s="164" t="s">
        <v>523</v>
      </c>
      <c r="D7190" s="164" t="s">
        <v>525</v>
      </c>
      <c r="E7190" s="164" t="s">
        <v>525</v>
      </c>
      <c r="F7190" s="193">
        <v>45784</v>
      </c>
      <c r="G7190" s="164" t="s">
        <v>658</v>
      </c>
      <c r="H7190" s="194">
        <v>9240</v>
      </c>
      <c r="I7190" s="164" t="s">
        <v>16</v>
      </c>
      <c r="L7190" s="164">
        <v>2024</v>
      </c>
      <c r="M7190" s="164" t="s">
        <v>525</v>
      </c>
      <c r="N7190" s="164" t="s">
        <v>569</v>
      </c>
    </row>
    <row r="7191" spans="1:14" s="164" customFormat="1" ht="15" x14ac:dyDescent="0.15">
      <c r="A7191" s="164" t="s">
        <v>521</v>
      </c>
      <c r="B7191" s="164" t="s">
        <v>617</v>
      </c>
      <c r="C7191" s="164" t="s">
        <v>523</v>
      </c>
      <c r="D7191" s="164" t="s">
        <v>525</v>
      </c>
      <c r="E7191" s="164" t="s">
        <v>519</v>
      </c>
      <c r="F7191" s="193">
        <v>45784</v>
      </c>
      <c r="G7191" s="164" t="s">
        <v>651</v>
      </c>
      <c r="H7191" s="194">
        <v>47139</v>
      </c>
      <c r="I7191" s="164" t="s">
        <v>16</v>
      </c>
      <c r="L7191" s="164">
        <v>2024</v>
      </c>
      <c r="M7191" s="164" t="s">
        <v>525</v>
      </c>
      <c r="N7191" s="164" t="s">
        <v>569</v>
      </c>
    </row>
    <row r="7192" spans="1:14" s="164" customFormat="1" ht="15" x14ac:dyDescent="0.15">
      <c r="A7192" s="164" t="s">
        <v>521</v>
      </c>
      <c r="B7192" s="164" t="s">
        <v>647</v>
      </c>
      <c r="C7192" s="164" t="s">
        <v>523</v>
      </c>
      <c r="D7192" s="164" t="s">
        <v>525</v>
      </c>
      <c r="E7192" s="164" t="s">
        <v>525</v>
      </c>
      <c r="F7192" s="193">
        <v>45784</v>
      </c>
      <c r="G7192" s="164" t="s">
        <v>651</v>
      </c>
      <c r="H7192" s="194">
        <v>376031</v>
      </c>
      <c r="I7192" s="164" t="s">
        <v>16</v>
      </c>
      <c r="L7192" s="164">
        <v>2024</v>
      </c>
      <c r="M7192" s="164" t="s">
        <v>525</v>
      </c>
      <c r="N7192" s="164" t="s">
        <v>569</v>
      </c>
    </row>
    <row r="7193" spans="1:14" s="164" customFormat="1" ht="15" x14ac:dyDescent="0.15">
      <c r="A7193" s="164" t="s">
        <v>521</v>
      </c>
      <c r="B7193" s="164" t="s">
        <v>647</v>
      </c>
      <c r="C7193" s="164" t="s">
        <v>523</v>
      </c>
      <c r="D7193" s="164" t="s">
        <v>525</v>
      </c>
      <c r="E7193" s="164" t="s">
        <v>531</v>
      </c>
      <c r="F7193" s="193">
        <v>45784</v>
      </c>
      <c r="G7193" s="164" t="s">
        <v>651</v>
      </c>
      <c r="H7193" s="194">
        <v>831600</v>
      </c>
      <c r="I7193" s="164" t="s">
        <v>16</v>
      </c>
      <c r="L7193" s="164">
        <v>2024</v>
      </c>
      <c r="M7193" s="164" t="s">
        <v>525</v>
      </c>
      <c r="N7193" s="164" t="s">
        <v>569</v>
      </c>
    </row>
    <row r="7194" spans="1:14" s="164" customFormat="1" ht="15" x14ac:dyDescent="0.15">
      <c r="A7194" s="164" t="s">
        <v>521</v>
      </c>
      <c r="B7194" s="164" t="s">
        <v>647</v>
      </c>
      <c r="C7194" s="164" t="s">
        <v>523</v>
      </c>
      <c r="D7194" s="164" t="s">
        <v>525</v>
      </c>
      <c r="E7194" s="164" t="s">
        <v>525</v>
      </c>
      <c r="F7194" s="193">
        <v>45784</v>
      </c>
      <c r="G7194" s="164" t="s">
        <v>649</v>
      </c>
      <c r="H7194" s="194">
        <v>458568</v>
      </c>
      <c r="I7194" s="164" t="s">
        <v>16</v>
      </c>
      <c r="L7194" s="164">
        <v>2024</v>
      </c>
      <c r="M7194" s="164" t="s">
        <v>525</v>
      </c>
      <c r="N7194" s="164" t="s">
        <v>569</v>
      </c>
    </row>
    <row r="7195" spans="1:14" s="164" customFormat="1" ht="15" x14ac:dyDescent="0.15">
      <c r="A7195" s="164" t="s">
        <v>521</v>
      </c>
      <c r="B7195" s="164" t="s">
        <v>647</v>
      </c>
      <c r="C7195" s="164" t="s">
        <v>523</v>
      </c>
      <c r="D7195" s="164" t="s">
        <v>525</v>
      </c>
      <c r="E7195" s="164" t="s">
        <v>531</v>
      </c>
      <c r="F7195" s="193">
        <v>45784</v>
      </c>
      <c r="G7195" s="164" t="s">
        <v>649</v>
      </c>
      <c r="H7195" s="194">
        <v>1585936</v>
      </c>
      <c r="I7195" s="164" t="s">
        <v>16</v>
      </c>
      <c r="L7195" s="164">
        <v>2024</v>
      </c>
      <c r="M7195" s="164" t="s">
        <v>525</v>
      </c>
      <c r="N7195" s="164" t="s">
        <v>569</v>
      </c>
    </row>
    <row r="7196" spans="1:14" s="164" customFormat="1" ht="15" x14ac:dyDescent="0.15">
      <c r="A7196" s="164" t="s">
        <v>521</v>
      </c>
      <c r="B7196" s="164" t="s">
        <v>647</v>
      </c>
      <c r="C7196" s="164" t="s">
        <v>523</v>
      </c>
      <c r="D7196" s="164" t="s">
        <v>525</v>
      </c>
      <c r="E7196" s="164" t="s">
        <v>531</v>
      </c>
      <c r="F7196" s="193">
        <v>45784</v>
      </c>
      <c r="G7196" s="164" t="s">
        <v>652</v>
      </c>
      <c r="H7196" s="194">
        <v>981926</v>
      </c>
      <c r="I7196" s="164" t="s">
        <v>16</v>
      </c>
      <c r="L7196" s="164">
        <v>2024</v>
      </c>
      <c r="M7196" s="164" t="s">
        <v>525</v>
      </c>
      <c r="N7196" s="164" t="s">
        <v>569</v>
      </c>
    </row>
    <row r="7197" spans="1:14" s="164" customFormat="1" ht="15" x14ac:dyDescent="0.15">
      <c r="A7197" s="164" t="s">
        <v>521</v>
      </c>
      <c r="B7197" s="164" t="s">
        <v>586</v>
      </c>
      <c r="C7197" s="164" t="s">
        <v>523</v>
      </c>
      <c r="D7197" s="164" t="s">
        <v>525</v>
      </c>
      <c r="E7197" s="164" t="s">
        <v>525</v>
      </c>
      <c r="F7197" s="193">
        <v>45784</v>
      </c>
      <c r="G7197" s="164" t="s">
        <v>568</v>
      </c>
      <c r="H7197" s="194">
        <v>1681647</v>
      </c>
      <c r="I7197" s="164" t="s">
        <v>22</v>
      </c>
      <c r="L7197" s="164">
        <v>2024</v>
      </c>
      <c r="M7197" s="164" t="s">
        <v>525</v>
      </c>
      <c r="N7197" s="164" t="s">
        <v>569</v>
      </c>
    </row>
    <row r="7198" spans="1:14" s="164" customFormat="1" ht="15" x14ac:dyDescent="0.15">
      <c r="A7198" s="164" t="s">
        <v>521</v>
      </c>
      <c r="B7198" s="164" t="s">
        <v>617</v>
      </c>
      <c r="C7198" s="164" t="s">
        <v>523</v>
      </c>
      <c r="D7198" s="164" t="s">
        <v>525</v>
      </c>
      <c r="E7198" s="164" t="s">
        <v>525</v>
      </c>
      <c r="F7198" s="193">
        <v>45784</v>
      </c>
      <c r="G7198" s="164" t="s">
        <v>589</v>
      </c>
      <c r="H7198" s="194">
        <v>348695</v>
      </c>
      <c r="I7198" s="164" t="s">
        <v>22</v>
      </c>
      <c r="L7198" s="164">
        <v>2024</v>
      </c>
      <c r="M7198" s="164" t="s">
        <v>525</v>
      </c>
      <c r="N7198" s="164" t="s">
        <v>569</v>
      </c>
    </row>
    <row r="7199" spans="1:14" s="164" customFormat="1" ht="15" x14ac:dyDescent="0.15">
      <c r="A7199" s="164" t="s">
        <v>521</v>
      </c>
      <c r="B7199" s="164" t="s">
        <v>617</v>
      </c>
      <c r="C7199" s="164" t="s">
        <v>523</v>
      </c>
      <c r="D7199" s="164" t="s">
        <v>525</v>
      </c>
      <c r="E7199" s="164" t="s">
        <v>531</v>
      </c>
      <c r="F7199" s="193">
        <v>45784</v>
      </c>
      <c r="G7199" s="164" t="s">
        <v>23</v>
      </c>
      <c r="H7199" s="194">
        <v>176517</v>
      </c>
      <c r="I7199" s="164" t="s">
        <v>22</v>
      </c>
      <c r="L7199" s="164">
        <v>2024</v>
      </c>
      <c r="M7199" s="164" t="s">
        <v>525</v>
      </c>
      <c r="N7199" s="164" t="s">
        <v>569</v>
      </c>
    </row>
    <row r="7200" spans="1:14" s="164" customFormat="1" ht="15" x14ac:dyDescent="0.15">
      <c r="A7200" s="164" t="s">
        <v>521</v>
      </c>
      <c r="B7200" s="164" t="s">
        <v>647</v>
      </c>
      <c r="C7200" s="164" t="s">
        <v>523</v>
      </c>
      <c r="D7200" s="164" t="s">
        <v>525</v>
      </c>
      <c r="E7200" s="164" t="s">
        <v>525</v>
      </c>
      <c r="F7200" s="193">
        <v>45784</v>
      </c>
      <c r="G7200" s="164" t="s">
        <v>650</v>
      </c>
      <c r="H7200" s="194">
        <v>7355880</v>
      </c>
      <c r="I7200" s="164" t="s">
        <v>16</v>
      </c>
      <c r="L7200" s="164">
        <v>2024</v>
      </c>
      <c r="M7200" s="164" t="s">
        <v>525</v>
      </c>
      <c r="N7200" s="164" t="s">
        <v>569</v>
      </c>
    </row>
    <row r="7201" spans="1:14" s="164" customFormat="1" ht="15" x14ac:dyDescent="0.15">
      <c r="A7201" s="164" t="s">
        <v>521</v>
      </c>
      <c r="B7201" s="164" t="s">
        <v>647</v>
      </c>
      <c r="C7201" s="164" t="s">
        <v>535</v>
      </c>
      <c r="D7201" s="164" t="s">
        <v>525</v>
      </c>
      <c r="E7201" s="164" t="s">
        <v>519</v>
      </c>
      <c r="F7201" s="193">
        <v>45784</v>
      </c>
      <c r="G7201" s="164" t="s">
        <v>650</v>
      </c>
      <c r="H7201" s="194">
        <v>73920</v>
      </c>
      <c r="I7201" s="164" t="s">
        <v>16</v>
      </c>
      <c r="L7201" s="164">
        <v>2024</v>
      </c>
      <c r="M7201" s="164" t="s">
        <v>525</v>
      </c>
      <c r="N7201" s="164" t="s">
        <v>569</v>
      </c>
    </row>
    <row r="7202" spans="1:14" s="164" customFormat="1" ht="15" x14ac:dyDescent="0.15">
      <c r="A7202" s="164" t="s">
        <v>521</v>
      </c>
      <c r="B7202" s="164" t="s">
        <v>647</v>
      </c>
      <c r="C7202" s="164" t="s">
        <v>523</v>
      </c>
      <c r="D7202" s="164" t="s">
        <v>525</v>
      </c>
      <c r="E7202" s="164" t="s">
        <v>519</v>
      </c>
      <c r="F7202" s="193">
        <v>45784</v>
      </c>
      <c r="G7202" s="164" t="s">
        <v>650</v>
      </c>
      <c r="H7202" s="194">
        <v>1586961</v>
      </c>
      <c r="I7202" s="164" t="s">
        <v>16</v>
      </c>
      <c r="L7202" s="164">
        <v>2024</v>
      </c>
      <c r="M7202" s="164" t="s">
        <v>525</v>
      </c>
      <c r="N7202" s="164" t="s">
        <v>569</v>
      </c>
    </row>
    <row r="7203" spans="1:14" s="164" customFormat="1" ht="15" x14ac:dyDescent="0.15">
      <c r="A7203" s="164" t="s">
        <v>521</v>
      </c>
      <c r="B7203" s="164" t="s">
        <v>647</v>
      </c>
      <c r="C7203" s="164" t="s">
        <v>535</v>
      </c>
      <c r="D7203" s="164" t="s">
        <v>525</v>
      </c>
      <c r="E7203" s="164" t="s">
        <v>531</v>
      </c>
      <c r="F7203" s="193">
        <v>45784</v>
      </c>
      <c r="G7203" s="164" t="s">
        <v>650</v>
      </c>
      <c r="H7203" s="194">
        <v>54560</v>
      </c>
      <c r="I7203" s="164" t="s">
        <v>16</v>
      </c>
      <c r="L7203" s="164">
        <v>2024</v>
      </c>
      <c r="M7203" s="164" t="s">
        <v>525</v>
      </c>
      <c r="N7203" s="164" t="s">
        <v>569</v>
      </c>
    </row>
    <row r="7204" spans="1:14" s="164" customFormat="1" ht="15" x14ac:dyDescent="0.15">
      <c r="A7204" s="164" t="s">
        <v>521</v>
      </c>
      <c r="B7204" s="164" t="s">
        <v>647</v>
      </c>
      <c r="C7204" s="164" t="s">
        <v>523</v>
      </c>
      <c r="D7204" s="164" t="s">
        <v>525</v>
      </c>
      <c r="E7204" s="164" t="s">
        <v>531</v>
      </c>
      <c r="F7204" s="193">
        <v>45784</v>
      </c>
      <c r="G7204" s="164" t="s">
        <v>650</v>
      </c>
      <c r="H7204" s="194">
        <v>9413950</v>
      </c>
      <c r="I7204" s="164" t="s">
        <v>16</v>
      </c>
      <c r="L7204" s="164">
        <v>2024</v>
      </c>
      <c r="M7204" s="164" t="s">
        <v>525</v>
      </c>
      <c r="N7204" s="164" t="s">
        <v>569</v>
      </c>
    </row>
    <row r="7205" spans="1:14" s="164" customFormat="1" ht="15" x14ac:dyDescent="0.15">
      <c r="A7205" s="164" t="s">
        <v>521</v>
      </c>
      <c r="B7205" s="164" t="s">
        <v>647</v>
      </c>
      <c r="C7205" s="164" t="s">
        <v>523</v>
      </c>
      <c r="D7205" s="164" t="s">
        <v>525</v>
      </c>
      <c r="E7205" s="164" t="s">
        <v>525</v>
      </c>
      <c r="F7205" s="193">
        <v>45784</v>
      </c>
      <c r="G7205" s="164" t="s">
        <v>648</v>
      </c>
      <c r="H7205" s="194">
        <v>104207</v>
      </c>
      <c r="I7205" s="164" t="s">
        <v>16</v>
      </c>
      <c r="L7205" s="164">
        <v>2024</v>
      </c>
      <c r="M7205" s="164" t="s">
        <v>525</v>
      </c>
      <c r="N7205" s="164" t="s">
        <v>569</v>
      </c>
    </row>
    <row r="7206" spans="1:14" s="164" customFormat="1" ht="15" x14ac:dyDescent="0.15">
      <c r="A7206" s="164" t="s">
        <v>521</v>
      </c>
      <c r="B7206" s="164" t="s">
        <v>647</v>
      </c>
      <c r="C7206" s="164" t="s">
        <v>523</v>
      </c>
      <c r="D7206" s="164" t="s">
        <v>525</v>
      </c>
      <c r="E7206" s="164" t="s">
        <v>531</v>
      </c>
      <c r="F7206" s="193">
        <v>45784</v>
      </c>
      <c r="G7206" s="164" t="s">
        <v>648</v>
      </c>
      <c r="H7206" s="194">
        <v>102082</v>
      </c>
      <c r="I7206" s="164" t="s">
        <v>16</v>
      </c>
      <c r="L7206" s="164">
        <v>2024</v>
      </c>
      <c r="M7206" s="164" t="s">
        <v>525</v>
      </c>
      <c r="N7206" s="164" t="s">
        <v>569</v>
      </c>
    </row>
    <row r="7207" spans="1:14" s="164" customFormat="1" ht="15" x14ac:dyDescent="0.15">
      <c r="A7207" s="164" t="s">
        <v>521</v>
      </c>
      <c r="B7207" s="164" t="s">
        <v>609</v>
      </c>
      <c r="C7207" s="164" t="s">
        <v>523</v>
      </c>
      <c r="D7207" s="164" t="s">
        <v>524</v>
      </c>
      <c r="E7207" s="164" t="s">
        <v>519</v>
      </c>
      <c r="F7207" s="193">
        <v>45784</v>
      </c>
      <c r="G7207" s="164" t="s">
        <v>725</v>
      </c>
      <c r="H7207" s="194">
        <v>93925</v>
      </c>
      <c r="I7207" s="164" t="s">
        <v>16</v>
      </c>
      <c r="J7207" s="164">
        <v>1105</v>
      </c>
      <c r="L7207" s="164">
        <v>2025</v>
      </c>
      <c r="M7207" s="164" t="s">
        <v>525</v>
      </c>
      <c r="N7207" s="164" t="s">
        <v>526</v>
      </c>
    </row>
    <row r="7208" spans="1:14" s="164" customFormat="1" ht="15" x14ac:dyDescent="0.15">
      <c r="A7208" s="164" t="s">
        <v>521</v>
      </c>
      <c r="B7208" s="164" t="s">
        <v>609</v>
      </c>
      <c r="C7208" s="164" t="s">
        <v>523</v>
      </c>
      <c r="D7208" s="164" t="s">
        <v>530</v>
      </c>
      <c r="E7208" s="164" t="s">
        <v>517</v>
      </c>
      <c r="F7208" s="193">
        <v>45784</v>
      </c>
      <c r="G7208" s="164" t="s">
        <v>725</v>
      </c>
      <c r="H7208" s="194">
        <v>9520000</v>
      </c>
      <c r="I7208" s="164" t="s">
        <v>16</v>
      </c>
      <c r="J7208" s="164">
        <v>23800</v>
      </c>
      <c r="L7208" s="164">
        <v>2025</v>
      </c>
      <c r="M7208" s="164" t="s">
        <v>525</v>
      </c>
      <c r="N7208" s="164" t="s">
        <v>526</v>
      </c>
    </row>
    <row r="7209" spans="1:14" s="164" customFormat="1" ht="15" x14ac:dyDescent="0.15">
      <c r="A7209" s="164" t="s">
        <v>521</v>
      </c>
      <c r="B7209" s="164" t="s">
        <v>609</v>
      </c>
      <c r="C7209" s="164" t="s">
        <v>523</v>
      </c>
      <c r="D7209" s="164" t="s">
        <v>530</v>
      </c>
      <c r="E7209" s="164" t="s">
        <v>518</v>
      </c>
      <c r="F7209" s="193">
        <v>45784</v>
      </c>
      <c r="G7209" s="164" t="s">
        <v>725</v>
      </c>
      <c r="H7209" s="194">
        <v>1299200</v>
      </c>
      <c r="I7209" s="164" t="s">
        <v>16</v>
      </c>
      <c r="J7209" s="164">
        <v>3248</v>
      </c>
      <c r="L7209" s="164">
        <v>2025</v>
      </c>
      <c r="M7209" s="164" t="s">
        <v>525</v>
      </c>
      <c r="N7209" s="164" t="s">
        <v>526</v>
      </c>
    </row>
    <row r="7210" spans="1:14" s="164" customFormat="1" ht="15" x14ac:dyDescent="0.15">
      <c r="A7210" s="164" t="s">
        <v>521</v>
      </c>
      <c r="B7210" s="164" t="s">
        <v>609</v>
      </c>
      <c r="C7210" s="164" t="s">
        <v>523</v>
      </c>
      <c r="D7210" s="164" t="s">
        <v>530</v>
      </c>
      <c r="E7210" s="164" t="s">
        <v>518</v>
      </c>
      <c r="F7210" s="193">
        <v>45783</v>
      </c>
      <c r="G7210" s="164" t="s">
        <v>725</v>
      </c>
      <c r="H7210" s="194">
        <v>1130400</v>
      </c>
      <c r="I7210" s="164" t="s">
        <v>16</v>
      </c>
      <c r="J7210" s="164">
        <v>2826</v>
      </c>
      <c r="L7210" s="164">
        <v>2025</v>
      </c>
      <c r="M7210" s="164" t="s">
        <v>525</v>
      </c>
      <c r="N7210" s="164" t="s">
        <v>526</v>
      </c>
    </row>
    <row r="7211" spans="1:14" s="164" customFormat="1" ht="15" x14ac:dyDescent="0.15">
      <c r="A7211" s="164" t="s">
        <v>521</v>
      </c>
      <c r="B7211" s="164" t="s">
        <v>609</v>
      </c>
      <c r="C7211" s="164" t="s">
        <v>523</v>
      </c>
      <c r="D7211" s="164" t="s">
        <v>530</v>
      </c>
      <c r="E7211" s="164" t="s">
        <v>517</v>
      </c>
      <c r="F7211" s="193">
        <v>45783</v>
      </c>
      <c r="G7211" s="164" t="s">
        <v>25</v>
      </c>
      <c r="H7211" s="194">
        <v>9184000</v>
      </c>
      <c r="I7211" s="164" t="s">
        <v>16</v>
      </c>
      <c r="J7211" s="164">
        <v>22960</v>
      </c>
      <c r="L7211" s="164">
        <v>2025</v>
      </c>
      <c r="M7211" s="164" t="s">
        <v>525</v>
      </c>
      <c r="N7211" s="164" t="s">
        <v>526</v>
      </c>
    </row>
    <row r="7212" spans="1:14" s="164" customFormat="1" ht="15" x14ac:dyDescent="0.15">
      <c r="A7212" s="164" t="s">
        <v>521</v>
      </c>
      <c r="B7212" s="164" t="s">
        <v>609</v>
      </c>
      <c r="C7212" s="164" t="s">
        <v>523</v>
      </c>
      <c r="D7212" s="164" t="s">
        <v>524</v>
      </c>
      <c r="E7212" s="164" t="s">
        <v>519</v>
      </c>
      <c r="F7212" s="193">
        <v>45783</v>
      </c>
      <c r="G7212" s="164" t="s">
        <v>725</v>
      </c>
      <c r="H7212" s="194">
        <v>101150</v>
      </c>
      <c r="I7212" s="164" t="s">
        <v>16</v>
      </c>
      <c r="J7212" s="164">
        <v>1190</v>
      </c>
      <c r="L7212" s="164">
        <v>2025</v>
      </c>
      <c r="M7212" s="164" t="s">
        <v>525</v>
      </c>
      <c r="N7212" s="164" t="s">
        <v>526</v>
      </c>
    </row>
    <row r="7213" spans="1:14" s="164" customFormat="1" ht="15" x14ac:dyDescent="0.15">
      <c r="A7213" s="164" t="s">
        <v>521</v>
      </c>
      <c r="B7213" s="164" t="s">
        <v>647</v>
      </c>
      <c r="C7213" s="164" t="s">
        <v>523</v>
      </c>
      <c r="D7213" s="164" t="s">
        <v>525</v>
      </c>
      <c r="E7213" s="164" t="s">
        <v>525</v>
      </c>
      <c r="F7213" s="193">
        <v>45783</v>
      </c>
      <c r="G7213" s="164" t="s">
        <v>650</v>
      </c>
      <c r="H7213" s="194">
        <v>9640919</v>
      </c>
      <c r="I7213" s="164" t="s">
        <v>16</v>
      </c>
      <c r="L7213" s="164">
        <v>2024</v>
      </c>
      <c r="M7213" s="164" t="s">
        <v>525</v>
      </c>
      <c r="N7213" s="164" t="s">
        <v>569</v>
      </c>
    </row>
    <row r="7214" spans="1:14" s="164" customFormat="1" ht="15" x14ac:dyDescent="0.15">
      <c r="A7214" s="164" t="s">
        <v>521</v>
      </c>
      <c r="B7214" s="164" t="s">
        <v>647</v>
      </c>
      <c r="C7214" s="164" t="s">
        <v>535</v>
      </c>
      <c r="D7214" s="164" t="s">
        <v>525</v>
      </c>
      <c r="E7214" s="164" t="s">
        <v>519</v>
      </c>
      <c r="F7214" s="193">
        <v>45783</v>
      </c>
      <c r="G7214" s="164" t="s">
        <v>650</v>
      </c>
      <c r="H7214" s="194">
        <v>96290</v>
      </c>
      <c r="I7214" s="164" t="s">
        <v>16</v>
      </c>
      <c r="L7214" s="164">
        <v>2024</v>
      </c>
      <c r="M7214" s="164" t="s">
        <v>525</v>
      </c>
      <c r="N7214" s="164" t="s">
        <v>569</v>
      </c>
    </row>
    <row r="7215" spans="1:14" s="164" customFormat="1" ht="15" x14ac:dyDescent="0.15">
      <c r="A7215" s="164" t="s">
        <v>521</v>
      </c>
      <c r="B7215" s="164" t="s">
        <v>647</v>
      </c>
      <c r="C7215" s="164" t="s">
        <v>523</v>
      </c>
      <c r="D7215" s="164" t="s">
        <v>525</v>
      </c>
      <c r="E7215" s="164" t="s">
        <v>519</v>
      </c>
      <c r="F7215" s="193">
        <v>45783</v>
      </c>
      <c r="G7215" s="164" t="s">
        <v>650</v>
      </c>
      <c r="H7215" s="194">
        <v>1065237</v>
      </c>
      <c r="I7215" s="164" t="s">
        <v>16</v>
      </c>
      <c r="L7215" s="164">
        <v>2024</v>
      </c>
      <c r="M7215" s="164" t="s">
        <v>525</v>
      </c>
      <c r="N7215" s="164" t="s">
        <v>569</v>
      </c>
    </row>
    <row r="7216" spans="1:14" s="164" customFormat="1" ht="15" x14ac:dyDescent="0.15">
      <c r="A7216" s="164" t="s">
        <v>521</v>
      </c>
      <c r="B7216" s="164" t="s">
        <v>647</v>
      </c>
      <c r="C7216" s="164" t="s">
        <v>535</v>
      </c>
      <c r="D7216" s="164" t="s">
        <v>525</v>
      </c>
      <c r="E7216" s="164" t="s">
        <v>531</v>
      </c>
      <c r="F7216" s="193">
        <v>45783</v>
      </c>
      <c r="G7216" s="164" t="s">
        <v>650</v>
      </c>
      <c r="H7216" s="194">
        <v>381341</v>
      </c>
      <c r="I7216" s="164" t="s">
        <v>16</v>
      </c>
      <c r="L7216" s="164">
        <v>2024</v>
      </c>
      <c r="M7216" s="164" t="s">
        <v>525</v>
      </c>
      <c r="N7216" s="164" t="s">
        <v>569</v>
      </c>
    </row>
    <row r="7217" spans="1:14" s="164" customFormat="1" ht="15" x14ac:dyDescent="0.15">
      <c r="A7217" s="164" t="s">
        <v>521</v>
      </c>
      <c r="B7217" s="164" t="s">
        <v>647</v>
      </c>
      <c r="C7217" s="164" t="s">
        <v>523</v>
      </c>
      <c r="D7217" s="164" t="s">
        <v>525</v>
      </c>
      <c r="E7217" s="164" t="s">
        <v>531</v>
      </c>
      <c r="F7217" s="193">
        <v>45783</v>
      </c>
      <c r="G7217" s="164" t="s">
        <v>650</v>
      </c>
      <c r="H7217" s="194">
        <v>5393863</v>
      </c>
      <c r="I7217" s="164" t="s">
        <v>16</v>
      </c>
      <c r="L7217" s="164">
        <v>2024</v>
      </c>
      <c r="M7217" s="164" t="s">
        <v>525</v>
      </c>
      <c r="N7217" s="164" t="s">
        <v>569</v>
      </c>
    </row>
    <row r="7218" spans="1:14" s="164" customFormat="1" ht="15" x14ac:dyDescent="0.15">
      <c r="A7218" s="164" t="s">
        <v>521</v>
      </c>
      <c r="B7218" s="164" t="s">
        <v>647</v>
      </c>
      <c r="C7218" s="164" t="s">
        <v>523</v>
      </c>
      <c r="D7218" s="164" t="s">
        <v>525</v>
      </c>
      <c r="E7218" s="164" t="s">
        <v>525</v>
      </c>
      <c r="F7218" s="193">
        <v>45783</v>
      </c>
      <c r="G7218" s="164" t="s">
        <v>648</v>
      </c>
      <c r="H7218" s="194">
        <v>6501</v>
      </c>
      <c r="I7218" s="164" t="s">
        <v>16</v>
      </c>
      <c r="L7218" s="164">
        <v>2024</v>
      </c>
      <c r="M7218" s="164" t="s">
        <v>525</v>
      </c>
      <c r="N7218" s="164" t="s">
        <v>569</v>
      </c>
    </row>
    <row r="7219" spans="1:14" s="164" customFormat="1" ht="15" x14ac:dyDescent="0.15">
      <c r="A7219" s="164" t="s">
        <v>521</v>
      </c>
      <c r="B7219" s="164" t="s">
        <v>647</v>
      </c>
      <c r="C7219" s="164" t="s">
        <v>523</v>
      </c>
      <c r="D7219" s="164" t="s">
        <v>525</v>
      </c>
      <c r="E7219" s="164" t="s">
        <v>525</v>
      </c>
      <c r="F7219" s="193">
        <v>45783</v>
      </c>
      <c r="G7219" s="164" t="s">
        <v>658</v>
      </c>
      <c r="H7219" s="194">
        <v>12320</v>
      </c>
      <c r="I7219" s="164" t="s">
        <v>16</v>
      </c>
      <c r="L7219" s="164">
        <v>2024</v>
      </c>
      <c r="M7219" s="164" t="s">
        <v>525</v>
      </c>
      <c r="N7219" s="164" t="s">
        <v>569</v>
      </c>
    </row>
    <row r="7220" spans="1:14" s="164" customFormat="1" ht="15" x14ac:dyDescent="0.15">
      <c r="A7220" s="164" t="s">
        <v>521</v>
      </c>
      <c r="B7220" s="164" t="s">
        <v>647</v>
      </c>
      <c r="C7220" s="164" t="s">
        <v>523</v>
      </c>
      <c r="D7220" s="164" t="s">
        <v>525</v>
      </c>
      <c r="E7220" s="164" t="s">
        <v>525</v>
      </c>
      <c r="F7220" s="193">
        <v>45783</v>
      </c>
      <c r="G7220" s="164" t="s">
        <v>651</v>
      </c>
      <c r="H7220" s="194">
        <v>173910</v>
      </c>
      <c r="I7220" s="164" t="s">
        <v>16</v>
      </c>
      <c r="L7220" s="164">
        <v>2024</v>
      </c>
      <c r="M7220" s="164" t="s">
        <v>525</v>
      </c>
      <c r="N7220" s="164" t="s">
        <v>569</v>
      </c>
    </row>
    <row r="7221" spans="1:14" s="164" customFormat="1" ht="15" x14ac:dyDescent="0.15">
      <c r="A7221" s="164" t="s">
        <v>521</v>
      </c>
      <c r="B7221" s="164" t="s">
        <v>647</v>
      </c>
      <c r="C7221" s="164" t="s">
        <v>523</v>
      </c>
      <c r="D7221" s="164" t="s">
        <v>525</v>
      </c>
      <c r="E7221" s="164" t="s">
        <v>531</v>
      </c>
      <c r="F7221" s="193">
        <v>45783</v>
      </c>
      <c r="G7221" s="164" t="s">
        <v>651</v>
      </c>
      <c r="H7221" s="194">
        <v>1239955</v>
      </c>
      <c r="I7221" s="164" t="s">
        <v>16</v>
      </c>
      <c r="L7221" s="164">
        <v>2024</v>
      </c>
      <c r="M7221" s="164" t="s">
        <v>525</v>
      </c>
      <c r="N7221" s="164" t="s">
        <v>569</v>
      </c>
    </row>
    <row r="7222" spans="1:14" s="164" customFormat="1" ht="15" x14ac:dyDescent="0.15">
      <c r="A7222" s="164" t="s">
        <v>521</v>
      </c>
      <c r="B7222" s="164" t="s">
        <v>647</v>
      </c>
      <c r="C7222" s="164" t="s">
        <v>523</v>
      </c>
      <c r="D7222" s="164" t="s">
        <v>525</v>
      </c>
      <c r="E7222" s="164" t="s">
        <v>525</v>
      </c>
      <c r="F7222" s="193">
        <v>45783</v>
      </c>
      <c r="G7222" s="164" t="s">
        <v>649</v>
      </c>
      <c r="H7222" s="194">
        <v>545864</v>
      </c>
      <c r="I7222" s="164" t="s">
        <v>16</v>
      </c>
      <c r="L7222" s="164">
        <v>2024</v>
      </c>
      <c r="M7222" s="164" t="s">
        <v>525</v>
      </c>
      <c r="N7222" s="164" t="s">
        <v>569</v>
      </c>
    </row>
    <row r="7223" spans="1:14" s="164" customFormat="1" ht="15" x14ac:dyDescent="0.15">
      <c r="A7223" s="164" t="s">
        <v>521</v>
      </c>
      <c r="B7223" s="164" t="s">
        <v>647</v>
      </c>
      <c r="C7223" s="164" t="s">
        <v>523</v>
      </c>
      <c r="D7223" s="164" t="s">
        <v>525</v>
      </c>
      <c r="E7223" s="164" t="s">
        <v>531</v>
      </c>
      <c r="F7223" s="193">
        <v>45783</v>
      </c>
      <c r="G7223" s="164" t="s">
        <v>649</v>
      </c>
      <c r="H7223" s="194">
        <v>476014</v>
      </c>
      <c r="I7223" s="164" t="s">
        <v>16</v>
      </c>
      <c r="L7223" s="164">
        <v>2024</v>
      </c>
      <c r="M7223" s="164" t="s">
        <v>525</v>
      </c>
      <c r="N7223" s="164" t="s">
        <v>569</v>
      </c>
    </row>
    <row r="7224" spans="1:14" s="164" customFormat="1" ht="15" x14ac:dyDescent="0.15">
      <c r="A7224" s="164" t="s">
        <v>521</v>
      </c>
      <c r="B7224" s="164" t="s">
        <v>647</v>
      </c>
      <c r="C7224" s="164" t="s">
        <v>523</v>
      </c>
      <c r="D7224" s="164" t="s">
        <v>525</v>
      </c>
      <c r="E7224" s="164" t="s">
        <v>525</v>
      </c>
      <c r="F7224" s="193">
        <v>45783</v>
      </c>
      <c r="G7224" s="164" t="s">
        <v>652</v>
      </c>
      <c r="H7224" s="194">
        <v>431970</v>
      </c>
      <c r="I7224" s="164" t="s">
        <v>16</v>
      </c>
      <c r="L7224" s="164">
        <v>2024</v>
      </c>
      <c r="M7224" s="164" t="s">
        <v>525</v>
      </c>
      <c r="N7224" s="164" t="s">
        <v>569</v>
      </c>
    </row>
    <row r="7225" spans="1:14" s="164" customFormat="1" ht="15" x14ac:dyDescent="0.15">
      <c r="A7225" s="164" t="s">
        <v>521</v>
      </c>
      <c r="B7225" s="164" t="s">
        <v>647</v>
      </c>
      <c r="C7225" s="164" t="s">
        <v>523</v>
      </c>
      <c r="D7225" s="164" t="s">
        <v>525</v>
      </c>
      <c r="E7225" s="164" t="s">
        <v>531</v>
      </c>
      <c r="F7225" s="193">
        <v>45783</v>
      </c>
      <c r="G7225" s="164" t="s">
        <v>652</v>
      </c>
      <c r="H7225" s="194">
        <v>963644</v>
      </c>
      <c r="I7225" s="164" t="s">
        <v>16</v>
      </c>
      <c r="L7225" s="164">
        <v>2024</v>
      </c>
      <c r="M7225" s="164" t="s">
        <v>525</v>
      </c>
      <c r="N7225" s="164" t="s">
        <v>569</v>
      </c>
    </row>
    <row r="7226" spans="1:14" s="164" customFormat="1" ht="15" x14ac:dyDescent="0.15">
      <c r="A7226" s="164" t="s">
        <v>521</v>
      </c>
      <c r="B7226" s="164" t="s">
        <v>617</v>
      </c>
      <c r="C7226" s="164" t="s">
        <v>523</v>
      </c>
      <c r="D7226" s="164" t="s">
        <v>525</v>
      </c>
      <c r="E7226" s="164" t="s">
        <v>531</v>
      </c>
      <c r="F7226" s="193">
        <v>45783</v>
      </c>
      <c r="G7226" s="164" t="s">
        <v>568</v>
      </c>
      <c r="H7226" s="194">
        <v>387200</v>
      </c>
      <c r="I7226" s="164" t="s">
        <v>22</v>
      </c>
      <c r="L7226" s="164">
        <v>2024</v>
      </c>
      <c r="M7226" s="164" t="s">
        <v>525</v>
      </c>
      <c r="N7226" s="164" t="s">
        <v>569</v>
      </c>
    </row>
    <row r="7227" spans="1:14" s="164" customFormat="1" ht="15" x14ac:dyDescent="0.15">
      <c r="A7227" s="164" t="s">
        <v>521</v>
      </c>
      <c r="B7227" s="164" t="s">
        <v>638</v>
      </c>
      <c r="C7227" s="164" t="s">
        <v>523</v>
      </c>
      <c r="D7227" s="164" t="s">
        <v>525</v>
      </c>
      <c r="E7227" s="164" t="s">
        <v>519</v>
      </c>
      <c r="F7227" s="193">
        <v>45783</v>
      </c>
      <c r="G7227" s="164" t="s">
        <v>589</v>
      </c>
      <c r="H7227" s="194">
        <v>1608750</v>
      </c>
      <c r="I7227" s="164" t="s">
        <v>22</v>
      </c>
      <c r="L7227" s="164">
        <v>2024</v>
      </c>
      <c r="M7227" s="164" t="s">
        <v>525</v>
      </c>
      <c r="N7227" s="164" t="s">
        <v>569</v>
      </c>
    </row>
    <row r="7228" spans="1:14" s="164" customFormat="1" ht="15" x14ac:dyDescent="0.15">
      <c r="A7228" s="164" t="s">
        <v>521</v>
      </c>
      <c r="B7228" s="164" t="s">
        <v>638</v>
      </c>
      <c r="C7228" s="164" t="s">
        <v>523</v>
      </c>
      <c r="D7228" s="164" t="s">
        <v>525</v>
      </c>
      <c r="E7228" s="164" t="s">
        <v>531</v>
      </c>
      <c r="F7228" s="193">
        <v>45783</v>
      </c>
      <c r="G7228" s="164" t="s">
        <v>589</v>
      </c>
      <c r="H7228" s="194">
        <v>393250</v>
      </c>
      <c r="I7228" s="164" t="s">
        <v>22</v>
      </c>
      <c r="L7228" s="164">
        <v>2024</v>
      </c>
      <c r="M7228" s="164" t="s">
        <v>525</v>
      </c>
      <c r="N7228" s="164" t="s">
        <v>569</v>
      </c>
    </row>
    <row r="7229" spans="1:14" s="164" customFormat="1" ht="15" x14ac:dyDescent="0.15">
      <c r="A7229" s="164" t="s">
        <v>521</v>
      </c>
      <c r="B7229" s="164" t="s">
        <v>617</v>
      </c>
      <c r="C7229" s="164" t="s">
        <v>523</v>
      </c>
      <c r="D7229" s="164" t="s">
        <v>525</v>
      </c>
      <c r="E7229" s="164" t="s">
        <v>531</v>
      </c>
      <c r="F7229" s="193">
        <v>45783</v>
      </c>
      <c r="G7229" s="164" t="s">
        <v>23</v>
      </c>
      <c r="H7229" s="194">
        <v>27324</v>
      </c>
      <c r="I7229" s="164" t="s">
        <v>22</v>
      </c>
      <c r="L7229" s="164">
        <v>2024</v>
      </c>
      <c r="M7229" s="164" t="s">
        <v>525</v>
      </c>
      <c r="N7229" s="164" t="s">
        <v>569</v>
      </c>
    </row>
    <row r="7230" spans="1:14" s="164" customFormat="1" ht="15" x14ac:dyDescent="0.15">
      <c r="A7230" s="164" t="s">
        <v>521</v>
      </c>
      <c r="B7230" s="164" t="s">
        <v>586</v>
      </c>
      <c r="C7230" s="164" t="s">
        <v>523</v>
      </c>
      <c r="D7230" s="164" t="s">
        <v>525</v>
      </c>
      <c r="E7230" s="164" t="s">
        <v>531</v>
      </c>
      <c r="F7230" s="193">
        <v>45782</v>
      </c>
      <c r="G7230" s="164" t="s">
        <v>619</v>
      </c>
      <c r="H7230" s="194">
        <v>721343</v>
      </c>
      <c r="I7230" s="164" t="s">
        <v>22</v>
      </c>
      <c r="L7230" s="164">
        <v>2024</v>
      </c>
      <c r="M7230" s="164" t="s">
        <v>525</v>
      </c>
      <c r="N7230" s="164" t="s">
        <v>569</v>
      </c>
    </row>
    <row r="7231" spans="1:14" s="164" customFormat="1" ht="15" x14ac:dyDescent="0.15">
      <c r="A7231" s="164" t="s">
        <v>521</v>
      </c>
      <c r="B7231" s="164" t="s">
        <v>617</v>
      </c>
      <c r="C7231" s="164" t="s">
        <v>523</v>
      </c>
      <c r="D7231" s="164" t="s">
        <v>525</v>
      </c>
      <c r="E7231" s="164" t="s">
        <v>525</v>
      </c>
      <c r="F7231" s="193">
        <v>45782</v>
      </c>
      <c r="G7231" s="164" t="s">
        <v>23</v>
      </c>
      <c r="H7231" s="194">
        <v>127706</v>
      </c>
      <c r="I7231" s="164" t="s">
        <v>22</v>
      </c>
      <c r="L7231" s="164">
        <v>2024</v>
      </c>
      <c r="M7231" s="164" t="s">
        <v>525</v>
      </c>
      <c r="N7231" s="164" t="s">
        <v>569</v>
      </c>
    </row>
    <row r="7232" spans="1:14" s="164" customFormat="1" ht="15" x14ac:dyDescent="0.15">
      <c r="A7232" s="164" t="s">
        <v>521</v>
      </c>
      <c r="B7232" s="164" t="s">
        <v>617</v>
      </c>
      <c r="C7232" s="164" t="s">
        <v>523</v>
      </c>
      <c r="D7232" s="164" t="s">
        <v>525</v>
      </c>
      <c r="E7232" s="164" t="s">
        <v>531</v>
      </c>
      <c r="F7232" s="193">
        <v>45782</v>
      </c>
      <c r="G7232" s="164" t="s">
        <v>23</v>
      </c>
      <c r="H7232" s="194">
        <v>1025873</v>
      </c>
      <c r="I7232" s="164" t="s">
        <v>22</v>
      </c>
      <c r="L7232" s="164">
        <v>2024</v>
      </c>
      <c r="M7232" s="164" t="s">
        <v>525</v>
      </c>
      <c r="N7232" s="164" t="s">
        <v>569</v>
      </c>
    </row>
    <row r="7233" spans="1:14" s="164" customFormat="1" ht="15" x14ac:dyDescent="0.15">
      <c r="A7233" s="164" t="s">
        <v>521</v>
      </c>
      <c r="B7233" s="164" t="s">
        <v>647</v>
      </c>
      <c r="C7233" s="164" t="s">
        <v>523</v>
      </c>
      <c r="D7233" s="164" t="s">
        <v>525</v>
      </c>
      <c r="E7233" s="164" t="s">
        <v>525</v>
      </c>
      <c r="F7233" s="193">
        <v>45782</v>
      </c>
      <c r="G7233" s="164" t="s">
        <v>650</v>
      </c>
      <c r="H7233" s="194">
        <v>4923627</v>
      </c>
      <c r="I7233" s="164" t="s">
        <v>16</v>
      </c>
      <c r="L7233" s="164">
        <v>2024</v>
      </c>
      <c r="M7233" s="164" t="s">
        <v>525</v>
      </c>
      <c r="N7233" s="164" t="s">
        <v>569</v>
      </c>
    </row>
    <row r="7234" spans="1:14" s="164" customFormat="1" ht="15" x14ac:dyDescent="0.15">
      <c r="A7234" s="164" t="s">
        <v>521</v>
      </c>
      <c r="B7234" s="164" t="s">
        <v>647</v>
      </c>
      <c r="C7234" s="164" t="s">
        <v>523</v>
      </c>
      <c r="D7234" s="164" t="s">
        <v>525</v>
      </c>
      <c r="E7234" s="164" t="s">
        <v>519</v>
      </c>
      <c r="F7234" s="193">
        <v>45782</v>
      </c>
      <c r="G7234" s="164" t="s">
        <v>650</v>
      </c>
      <c r="H7234" s="194">
        <v>1671699</v>
      </c>
      <c r="I7234" s="164" t="s">
        <v>16</v>
      </c>
      <c r="L7234" s="164">
        <v>2024</v>
      </c>
      <c r="M7234" s="164" t="s">
        <v>525</v>
      </c>
      <c r="N7234" s="164" t="s">
        <v>569</v>
      </c>
    </row>
    <row r="7235" spans="1:14" s="164" customFormat="1" ht="15" x14ac:dyDescent="0.15">
      <c r="A7235" s="164" t="s">
        <v>521</v>
      </c>
      <c r="B7235" s="164" t="s">
        <v>647</v>
      </c>
      <c r="C7235" s="164" t="s">
        <v>535</v>
      </c>
      <c r="D7235" s="164" t="s">
        <v>525</v>
      </c>
      <c r="E7235" s="164" t="s">
        <v>531</v>
      </c>
      <c r="F7235" s="193">
        <v>45782</v>
      </c>
      <c r="G7235" s="164" t="s">
        <v>650</v>
      </c>
      <c r="H7235" s="194">
        <v>342067</v>
      </c>
      <c r="I7235" s="164" t="s">
        <v>16</v>
      </c>
      <c r="L7235" s="164">
        <v>2024</v>
      </c>
      <c r="M7235" s="164" t="s">
        <v>525</v>
      </c>
      <c r="N7235" s="164" t="s">
        <v>569</v>
      </c>
    </row>
    <row r="7236" spans="1:14" s="164" customFormat="1" ht="15" x14ac:dyDescent="0.15">
      <c r="A7236" s="164" t="s">
        <v>521</v>
      </c>
      <c r="B7236" s="164" t="s">
        <v>647</v>
      </c>
      <c r="C7236" s="164" t="s">
        <v>523</v>
      </c>
      <c r="D7236" s="164" t="s">
        <v>525</v>
      </c>
      <c r="E7236" s="164" t="s">
        <v>531</v>
      </c>
      <c r="F7236" s="193">
        <v>45782</v>
      </c>
      <c r="G7236" s="164" t="s">
        <v>650</v>
      </c>
      <c r="H7236" s="194">
        <v>7817971</v>
      </c>
      <c r="I7236" s="164" t="s">
        <v>16</v>
      </c>
      <c r="L7236" s="164">
        <v>2024</v>
      </c>
      <c r="M7236" s="164" t="s">
        <v>525</v>
      </c>
      <c r="N7236" s="164" t="s">
        <v>569</v>
      </c>
    </row>
    <row r="7237" spans="1:14" s="164" customFormat="1" ht="15" x14ac:dyDescent="0.15">
      <c r="A7237" s="164" t="s">
        <v>521</v>
      </c>
      <c r="B7237" s="164" t="s">
        <v>647</v>
      </c>
      <c r="C7237" s="164" t="s">
        <v>523</v>
      </c>
      <c r="D7237" s="164" t="s">
        <v>525</v>
      </c>
      <c r="E7237" s="164" t="s">
        <v>525</v>
      </c>
      <c r="F7237" s="193">
        <v>45782</v>
      </c>
      <c r="G7237" s="164" t="s">
        <v>648</v>
      </c>
      <c r="H7237" s="194">
        <v>65958</v>
      </c>
      <c r="I7237" s="164" t="s">
        <v>16</v>
      </c>
      <c r="L7237" s="164">
        <v>2024</v>
      </c>
      <c r="M7237" s="164" t="s">
        <v>525</v>
      </c>
      <c r="N7237" s="164" t="s">
        <v>569</v>
      </c>
    </row>
    <row r="7238" spans="1:14" s="164" customFormat="1" ht="15" x14ac:dyDescent="0.15">
      <c r="A7238" s="164" t="s">
        <v>521</v>
      </c>
      <c r="B7238" s="164" t="s">
        <v>647</v>
      </c>
      <c r="C7238" s="164" t="s">
        <v>523</v>
      </c>
      <c r="D7238" s="164" t="s">
        <v>525</v>
      </c>
      <c r="E7238" s="164" t="s">
        <v>531</v>
      </c>
      <c r="F7238" s="193">
        <v>45782</v>
      </c>
      <c r="G7238" s="164" t="s">
        <v>648</v>
      </c>
      <c r="H7238" s="194">
        <v>845</v>
      </c>
      <c r="I7238" s="164" t="s">
        <v>16</v>
      </c>
      <c r="L7238" s="164">
        <v>2024</v>
      </c>
      <c r="M7238" s="164" t="s">
        <v>525</v>
      </c>
      <c r="N7238" s="164" t="s">
        <v>569</v>
      </c>
    </row>
    <row r="7239" spans="1:14" s="164" customFormat="1" ht="15" x14ac:dyDescent="0.15">
      <c r="A7239" s="164" t="s">
        <v>521</v>
      </c>
      <c r="B7239" s="164" t="s">
        <v>647</v>
      </c>
      <c r="C7239" s="164" t="s">
        <v>523</v>
      </c>
      <c r="D7239" s="164" t="s">
        <v>525</v>
      </c>
      <c r="E7239" s="164" t="s">
        <v>525</v>
      </c>
      <c r="F7239" s="193">
        <v>45782</v>
      </c>
      <c r="G7239" s="164" t="s">
        <v>651</v>
      </c>
      <c r="H7239" s="194">
        <v>126746</v>
      </c>
      <c r="I7239" s="164" t="s">
        <v>16</v>
      </c>
      <c r="L7239" s="164">
        <v>2024</v>
      </c>
      <c r="M7239" s="164" t="s">
        <v>525</v>
      </c>
      <c r="N7239" s="164" t="s">
        <v>569</v>
      </c>
    </row>
    <row r="7240" spans="1:14" s="164" customFormat="1" ht="15" x14ac:dyDescent="0.15">
      <c r="A7240" s="164" t="s">
        <v>521</v>
      </c>
      <c r="B7240" s="164" t="s">
        <v>647</v>
      </c>
      <c r="C7240" s="164" t="s">
        <v>523</v>
      </c>
      <c r="D7240" s="164" t="s">
        <v>525</v>
      </c>
      <c r="E7240" s="164" t="s">
        <v>531</v>
      </c>
      <c r="F7240" s="193">
        <v>45782</v>
      </c>
      <c r="G7240" s="164" t="s">
        <v>651</v>
      </c>
      <c r="H7240" s="194">
        <v>50820</v>
      </c>
      <c r="I7240" s="164" t="s">
        <v>16</v>
      </c>
      <c r="L7240" s="164">
        <v>2024</v>
      </c>
      <c r="M7240" s="164" t="s">
        <v>525</v>
      </c>
      <c r="N7240" s="164" t="s">
        <v>569</v>
      </c>
    </row>
    <row r="7241" spans="1:14" s="164" customFormat="1" ht="15" x14ac:dyDescent="0.15">
      <c r="A7241" s="164" t="s">
        <v>521</v>
      </c>
      <c r="B7241" s="164" t="s">
        <v>647</v>
      </c>
      <c r="C7241" s="164" t="s">
        <v>523</v>
      </c>
      <c r="D7241" s="164" t="s">
        <v>525</v>
      </c>
      <c r="E7241" s="164" t="s">
        <v>525</v>
      </c>
      <c r="F7241" s="193">
        <v>45782</v>
      </c>
      <c r="G7241" s="164" t="s">
        <v>649</v>
      </c>
      <c r="H7241" s="194">
        <v>687909</v>
      </c>
      <c r="I7241" s="164" t="s">
        <v>16</v>
      </c>
      <c r="L7241" s="164">
        <v>2024</v>
      </c>
      <c r="M7241" s="164" t="s">
        <v>525</v>
      </c>
      <c r="N7241" s="164" t="s">
        <v>569</v>
      </c>
    </row>
    <row r="7242" spans="1:14" s="164" customFormat="1" ht="15" x14ac:dyDescent="0.15">
      <c r="A7242" s="164" t="s">
        <v>521</v>
      </c>
      <c r="B7242" s="164" t="s">
        <v>609</v>
      </c>
      <c r="C7242" s="164" t="s">
        <v>523</v>
      </c>
      <c r="D7242" s="164" t="s">
        <v>530</v>
      </c>
      <c r="E7242" s="164" t="s">
        <v>518</v>
      </c>
      <c r="F7242" s="193">
        <v>45782</v>
      </c>
      <c r="G7242" s="164" t="s">
        <v>25</v>
      </c>
      <c r="H7242" s="194">
        <v>1232000</v>
      </c>
      <c r="I7242" s="164" t="s">
        <v>16</v>
      </c>
      <c r="J7242" s="164">
        <v>3080</v>
      </c>
      <c r="L7242" s="164">
        <v>2025</v>
      </c>
      <c r="M7242" s="164" t="s">
        <v>525</v>
      </c>
      <c r="N7242" s="164" t="s">
        <v>526</v>
      </c>
    </row>
    <row r="7243" spans="1:14" s="164" customFormat="1" ht="15" x14ac:dyDescent="0.15">
      <c r="A7243" s="164" t="s">
        <v>521</v>
      </c>
      <c r="B7243" s="164" t="s">
        <v>609</v>
      </c>
      <c r="C7243" s="164" t="s">
        <v>523</v>
      </c>
      <c r="D7243" s="164" t="s">
        <v>530</v>
      </c>
      <c r="E7243" s="164" t="s">
        <v>517</v>
      </c>
      <c r="F7243" s="193">
        <v>45782</v>
      </c>
      <c r="G7243" s="164" t="s">
        <v>25</v>
      </c>
      <c r="H7243" s="194">
        <v>9408000</v>
      </c>
      <c r="I7243" s="164" t="s">
        <v>16</v>
      </c>
      <c r="J7243" s="164">
        <v>23520</v>
      </c>
      <c r="L7243" s="164">
        <v>2025</v>
      </c>
      <c r="M7243" s="164" t="s">
        <v>525</v>
      </c>
      <c r="N7243" s="164" t="s">
        <v>526</v>
      </c>
    </row>
    <row r="7244" spans="1:14" s="164" customFormat="1" ht="15" x14ac:dyDescent="0.15">
      <c r="A7244" s="164" t="s">
        <v>521</v>
      </c>
      <c r="B7244" s="164" t="s">
        <v>609</v>
      </c>
      <c r="C7244" s="164" t="s">
        <v>523</v>
      </c>
      <c r="D7244" s="164" t="s">
        <v>524</v>
      </c>
      <c r="E7244" s="164" t="s">
        <v>519</v>
      </c>
      <c r="F7244" s="193">
        <v>45782</v>
      </c>
      <c r="G7244" s="164" t="s">
        <v>25</v>
      </c>
      <c r="H7244" s="194">
        <v>72250</v>
      </c>
      <c r="I7244" s="164" t="s">
        <v>16</v>
      </c>
      <c r="J7244" s="164">
        <v>850</v>
      </c>
      <c r="L7244" s="164">
        <v>2025</v>
      </c>
      <c r="M7244" s="164" t="s">
        <v>525</v>
      </c>
      <c r="N7244" s="164" t="s">
        <v>526</v>
      </c>
    </row>
    <row r="7245" spans="1:14" s="164" customFormat="1" ht="15" x14ac:dyDescent="0.15">
      <c r="A7245" s="164" t="s">
        <v>521</v>
      </c>
      <c r="B7245" s="164" t="s">
        <v>609</v>
      </c>
      <c r="C7245" s="164" t="s">
        <v>523</v>
      </c>
      <c r="D7245" s="164" t="s">
        <v>530</v>
      </c>
      <c r="E7245" s="164" t="s">
        <v>518</v>
      </c>
      <c r="F7245" s="193">
        <v>45781</v>
      </c>
      <c r="G7245" s="164" t="s">
        <v>25</v>
      </c>
      <c r="H7245" s="194">
        <v>336000</v>
      </c>
      <c r="I7245" s="164" t="s">
        <v>16</v>
      </c>
      <c r="J7245" s="164">
        <v>840</v>
      </c>
      <c r="L7245" s="164">
        <v>2025</v>
      </c>
      <c r="M7245" s="164" t="s">
        <v>525</v>
      </c>
      <c r="N7245" s="164" t="s">
        <v>526</v>
      </c>
    </row>
    <row r="7246" spans="1:14" s="164" customFormat="1" ht="15" x14ac:dyDescent="0.15">
      <c r="A7246" s="164" t="s">
        <v>521</v>
      </c>
      <c r="B7246" s="164" t="s">
        <v>609</v>
      </c>
      <c r="C7246" s="164" t="s">
        <v>523</v>
      </c>
      <c r="D7246" s="164" t="s">
        <v>524</v>
      </c>
      <c r="E7246" s="164" t="s">
        <v>519</v>
      </c>
      <c r="F7246" s="193">
        <v>45781</v>
      </c>
      <c r="G7246" s="164" t="s">
        <v>25</v>
      </c>
      <c r="H7246" s="194">
        <v>14450</v>
      </c>
      <c r="I7246" s="164" t="s">
        <v>16</v>
      </c>
      <c r="J7246" s="164">
        <v>170</v>
      </c>
      <c r="L7246" s="164">
        <v>2025</v>
      </c>
      <c r="M7246" s="164" t="s">
        <v>525</v>
      </c>
      <c r="N7246" s="164" t="s">
        <v>526</v>
      </c>
    </row>
    <row r="7247" spans="1:14" s="164" customFormat="1" ht="15" x14ac:dyDescent="0.15">
      <c r="A7247" s="164" t="s">
        <v>521</v>
      </c>
      <c r="B7247" s="164" t="s">
        <v>609</v>
      </c>
      <c r="C7247" s="164" t="s">
        <v>523</v>
      </c>
      <c r="D7247" s="164" t="s">
        <v>530</v>
      </c>
      <c r="E7247" s="164" t="s">
        <v>517</v>
      </c>
      <c r="F7247" s="193">
        <v>45781</v>
      </c>
      <c r="G7247" s="164" t="s">
        <v>25</v>
      </c>
      <c r="H7247" s="194">
        <v>6720000</v>
      </c>
      <c r="I7247" s="164" t="s">
        <v>16</v>
      </c>
      <c r="J7247" s="164">
        <v>16800</v>
      </c>
      <c r="L7247" s="164">
        <v>2025</v>
      </c>
      <c r="M7247" s="164" t="s">
        <v>525</v>
      </c>
      <c r="N7247" s="164" t="s">
        <v>526</v>
      </c>
    </row>
    <row r="7248" spans="1:14" s="164" customFormat="1" ht="15" x14ac:dyDescent="0.15">
      <c r="A7248" s="164" t="s">
        <v>521</v>
      </c>
      <c r="B7248" s="164" t="s">
        <v>609</v>
      </c>
      <c r="C7248" s="164" t="s">
        <v>523</v>
      </c>
      <c r="D7248" s="164" t="s">
        <v>530</v>
      </c>
      <c r="E7248" s="164" t="s">
        <v>517</v>
      </c>
      <c r="F7248" s="193">
        <v>45780</v>
      </c>
      <c r="G7248" s="164" t="s">
        <v>25</v>
      </c>
      <c r="H7248" s="194">
        <v>8064000</v>
      </c>
      <c r="I7248" s="164" t="s">
        <v>16</v>
      </c>
      <c r="J7248" s="164">
        <v>20160</v>
      </c>
      <c r="L7248" s="164">
        <v>2025</v>
      </c>
      <c r="M7248" s="164" t="s">
        <v>525</v>
      </c>
      <c r="N7248" s="164" t="s">
        <v>526</v>
      </c>
    </row>
    <row r="7249" spans="1:14" s="164" customFormat="1" ht="15" x14ac:dyDescent="0.15">
      <c r="A7249" s="164" t="s">
        <v>521</v>
      </c>
      <c r="B7249" s="164" t="s">
        <v>609</v>
      </c>
      <c r="C7249" s="164" t="s">
        <v>523</v>
      </c>
      <c r="D7249" s="164" t="s">
        <v>530</v>
      </c>
      <c r="E7249" s="164" t="s">
        <v>518</v>
      </c>
      <c r="F7249" s="193">
        <v>45780</v>
      </c>
      <c r="G7249" s="164" t="s">
        <v>25</v>
      </c>
      <c r="H7249" s="194">
        <v>672000</v>
      </c>
      <c r="I7249" s="164" t="s">
        <v>16</v>
      </c>
      <c r="J7249" s="164">
        <v>1680</v>
      </c>
      <c r="L7249" s="164">
        <v>2025</v>
      </c>
      <c r="M7249" s="164" t="s">
        <v>525</v>
      </c>
      <c r="N7249" s="164" t="s">
        <v>526</v>
      </c>
    </row>
    <row r="7250" spans="1:14" s="164" customFormat="1" ht="15" x14ac:dyDescent="0.15">
      <c r="A7250" s="164" t="s">
        <v>521</v>
      </c>
      <c r="B7250" s="164" t="s">
        <v>609</v>
      </c>
      <c r="C7250" s="164" t="s">
        <v>523</v>
      </c>
      <c r="D7250" s="164" t="s">
        <v>524</v>
      </c>
      <c r="E7250" s="164" t="s">
        <v>519</v>
      </c>
      <c r="F7250" s="193">
        <v>45780</v>
      </c>
      <c r="G7250" s="164" t="s">
        <v>25</v>
      </c>
      <c r="H7250" s="194">
        <v>50575</v>
      </c>
      <c r="I7250" s="164" t="s">
        <v>16</v>
      </c>
      <c r="J7250" s="164">
        <v>595</v>
      </c>
      <c r="L7250" s="164">
        <v>2025</v>
      </c>
      <c r="M7250" s="164" t="s">
        <v>525</v>
      </c>
      <c r="N7250" s="164" t="s">
        <v>526</v>
      </c>
    </row>
    <row r="7251" spans="1:14" s="164" customFormat="1" ht="15" x14ac:dyDescent="0.15">
      <c r="A7251" s="164" t="s">
        <v>521</v>
      </c>
      <c r="B7251" s="164" t="s">
        <v>647</v>
      </c>
      <c r="C7251" s="164" t="s">
        <v>523</v>
      </c>
      <c r="D7251" s="164" t="s">
        <v>525</v>
      </c>
      <c r="E7251" s="164" t="s">
        <v>525</v>
      </c>
      <c r="F7251" s="193">
        <v>45779</v>
      </c>
      <c r="G7251" s="164" t="s">
        <v>650</v>
      </c>
      <c r="H7251" s="194">
        <v>3677100</v>
      </c>
      <c r="I7251" s="164" t="s">
        <v>16</v>
      </c>
      <c r="L7251" s="164">
        <v>2024</v>
      </c>
      <c r="M7251" s="164" t="s">
        <v>525</v>
      </c>
      <c r="N7251" s="164" t="s">
        <v>569</v>
      </c>
    </row>
    <row r="7252" spans="1:14" s="164" customFormat="1" ht="15" x14ac:dyDescent="0.15">
      <c r="A7252" s="164" t="s">
        <v>521</v>
      </c>
      <c r="B7252" s="164" t="s">
        <v>609</v>
      </c>
      <c r="C7252" s="164" t="s">
        <v>523</v>
      </c>
      <c r="D7252" s="164" t="s">
        <v>530</v>
      </c>
      <c r="E7252" s="164" t="s">
        <v>518</v>
      </c>
      <c r="F7252" s="193">
        <v>45779</v>
      </c>
      <c r="G7252" s="164" t="s">
        <v>25</v>
      </c>
      <c r="H7252" s="194">
        <v>896000</v>
      </c>
      <c r="I7252" s="164" t="s">
        <v>16</v>
      </c>
      <c r="J7252" s="164">
        <v>2240</v>
      </c>
      <c r="L7252" s="164">
        <v>2025</v>
      </c>
      <c r="M7252" s="164" t="s">
        <v>525</v>
      </c>
      <c r="N7252" s="164" t="s">
        <v>526</v>
      </c>
    </row>
    <row r="7253" spans="1:14" s="164" customFormat="1" ht="15" x14ac:dyDescent="0.15">
      <c r="A7253" s="164" t="s">
        <v>521</v>
      </c>
      <c r="B7253" s="164" t="s">
        <v>647</v>
      </c>
      <c r="C7253" s="164" t="s">
        <v>523</v>
      </c>
      <c r="D7253" s="164" t="s">
        <v>525</v>
      </c>
      <c r="E7253" s="164" t="s">
        <v>519</v>
      </c>
      <c r="F7253" s="193">
        <v>45779</v>
      </c>
      <c r="G7253" s="164" t="s">
        <v>650</v>
      </c>
      <c r="H7253" s="194">
        <v>900847</v>
      </c>
      <c r="I7253" s="164" t="s">
        <v>16</v>
      </c>
      <c r="L7253" s="164">
        <v>2024</v>
      </c>
      <c r="M7253" s="164" t="s">
        <v>525</v>
      </c>
      <c r="N7253" s="164" t="s">
        <v>569</v>
      </c>
    </row>
    <row r="7254" spans="1:14" s="164" customFormat="1" ht="15" x14ac:dyDescent="0.15">
      <c r="A7254" s="164" t="s">
        <v>521</v>
      </c>
      <c r="B7254" s="164" t="s">
        <v>609</v>
      </c>
      <c r="C7254" s="164" t="s">
        <v>523</v>
      </c>
      <c r="D7254" s="164" t="s">
        <v>524</v>
      </c>
      <c r="E7254" s="164" t="s">
        <v>519</v>
      </c>
      <c r="F7254" s="193">
        <v>45779</v>
      </c>
      <c r="G7254" s="164" t="s">
        <v>25</v>
      </c>
      <c r="H7254" s="194">
        <v>50575</v>
      </c>
      <c r="I7254" s="164" t="s">
        <v>16</v>
      </c>
      <c r="J7254" s="164">
        <v>595</v>
      </c>
      <c r="L7254" s="164">
        <v>2025</v>
      </c>
      <c r="M7254" s="164" t="s">
        <v>525</v>
      </c>
      <c r="N7254" s="164" t="s">
        <v>526</v>
      </c>
    </row>
    <row r="7255" spans="1:14" s="164" customFormat="1" ht="15" x14ac:dyDescent="0.15">
      <c r="A7255" s="164" t="s">
        <v>521</v>
      </c>
      <c r="B7255" s="164" t="s">
        <v>647</v>
      </c>
      <c r="C7255" s="164" t="s">
        <v>535</v>
      </c>
      <c r="D7255" s="164" t="s">
        <v>525</v>
      </c>
      <c r="E7255" s="164" t="s">
        <v>531</v>
      </c>
      <c r="F7255" s="193">
        <v>45779</v>
      </c>
      <c r="G7255" s="164" t="s">
        <v>650</v>
      </c>
      <c r="H7255" s="194">
        <v>276613</v>
      </c>
      <c r="I7255" s="164" t="s">
        <v>16</v>
      </c>
      <c r="L7255" s="164">
        <v>2024</v>
      </c>
      <c r="M7255" s="164" t="s">
        <v>525</v>
      </c>
      <c r="N7255" s="164" t="s">
        <v>569</v>
      </c>
    </row>
    <row r="7256" spans="1:14" s="164" customFormat="1" ht="15" x14ac:dyDescent="0.15">
      <c r="A7256" s="164" t="s">
        <v>521</v>
      </c>
      <c r="B7256" s="164" t="s">
        <v>609</v>
      </c>
      <c r="C7256" s="164" t="s">
        <v>523</v>
      </c>
      <c r="D7256" s="164" t="s">
        <v>530</v>
      </c>
      <c r="E7256" s="164" t="s">
        <v>517</v>
      </c>
      <c r="F7256" s="193">
        <v>45779</v>
      </c>
      <c r="G7256" s="164" t="s">
        <v>25</v>
      </c>
      <c r="H7256" s="194">
        <v>9072000</v>
      </c>
      <c r="I7256" s="164" t="s">
        <v>16</v>
      </c>
      <c r="J7256" s="164">
        <v>22680</v>
      </c>
      <c r="L7256" s="164">
        <v>2025</v>
      </c>
      <c r="M7256" s="164" t="s">
        <v>525</v>
      </c>
      <c r="N7256" s="164" t="s">
        <v>526</v>
      </c>
    </row>
    <row r="7257" spans="1:14" s="164" customFormat="1" ht="15" x14ac:dyDescent="0.15">
      <c r="A7257" s="164" t="s">
        <v>521</v>
      </c>
      <c r="B7257" s="164" t="s">
        <v>647</v>
      </c>
      <c r="C7257" s="164" t="s">
        <v>523</v>
      </c>
      <c r="D7257" s="164" t="s">
        <v>525</v>
      </c>
      <c r="E7257" s="164" t="s">
        <v>531</v>
      </c>
      <c r="F7257" s="193">
        <v>45779</v>
      </c>
      <c r="G7257" s="164" t="s">
        <v>650</v>
      </c>
      <c r="H7257" s="194">
        <v>5680272</v>
      </c>
      <c r="I7257" s="164" t="s">
        <v>16</v>
      </c>
      <c r="L7257" s="164">
        <v>2024</v>
      </c>
      <c r="M7257" s="164" t="s">
        <v>525</v>
      </c>
      <c r="N7257" s="164" t="s">
        <v>569</v>
      </c>
    </row>
    <row r="7258" spans="1:14" s="164" customFormat="1" ht="15" x14ac:dyDescent="0.15">
      <c r="A7258" s="164" t="s">
        <v>521</v>
      </c>
      <c r="B7258" s="164" t="s">
        <v>647</v>
      </c>
      <c r="C7258" s="164" t="s">
        <v>523</v>
      </c>
      <c r="D7258" s="164" t="s">
        <v>525</v>
      </c>
      <c r="E7258" s="164" t="s">
        <v>525</v>
      </c>
      <c r="F7258" s="193">
        <v>45779</v>
      </c>
      <c r="G7258" s="164" t="s">
        <v>648</v>
      </c>
      <c r="H7258" s="194">
        <v>78894</v>
      </c>
      <c r="I7258" s="164" t="s">
        <v>16</v>
      </c>
      <c r="L7258" s="164">
        <v>2024</v>
      </c>
      <c r="M7258" s="164" t="s">
        <v>525</v>
      </c>
      <c r="N7258" s="164" t="s">
        <v>569</v>
      </c>
    </row>
    <row r="7259" spans="1:14" s="164" customFormat="1" ht="15" x14ac:dyDescent="0.15">
      <c r="A7259" s="164" t="s">
        <v>521</v>
      </c>
      <c r="B7259" s="164" t="s">
        <v>647</v>
      </c>
      <c r="C7259" s="164" t="s">
        <v>523</v>
      </c>
      <c r="D7259" s="164" t="s">
        <v>525</v>
      </c>
      <c r="E7259" s="164" t="s">
        <v>531</v>
      </c>
      <c r="F7259" s="193">
        <v>45779</v>
      </c>
      <c r="G7259" s="164" t="s">
        <v>648</v>
      </c>
      <c r="H7259" s="194">
        <v>252426</v>
      </c>
      <c r="I7259" s="164" t="s">
        <v>16</v>
      </c>
      <c r="L7259" s="164">
        <v>2024</v>
      </c>
      <c r="M7259" s="164" t="s">
        <v>525</v>
      </c>
      <c r="N7259" s="164" t="s">
        <v>569</v>
      </c>
    </row>
    <row r="7260" spans="1:14" s="164" customFormat="1" ht="15" x14ac:dyDescent="0.15">
      <c r="A7260" s="164" t="s">
        <v>521</v>
      </c>
      <c r="B7260" s="164" t="s">
        <v>647</v>
      </c>
      <c r="C7260" s="164" t="s">
        <v>523</v>
      </c>
      <c r="D7260" s="164" t="s">
        <v>525</v>
      </c>
      <c r="E7260" s="164" t="s">
        <v>525</v>
      </c>
      <c r="F7260" s="193">
        <v>45779</v>
      </c>
      <c r="G7260" s="164" t="s">
        <v>651</v>
      </c>
      <c r="H7260" s="194">
        <v>153215</v>
      </c>
      <c r="I7260" s="164" t="s">
        <v>16</v>
      </c>
      <c r="L7260" s="164">
        <v>2024</v>
      </c>
      <c r="M7260" s="164" t="s">
        <v>525</v>
      </c>
      <c r="N7260" s="164" t="s">
        <v>569</v>
      </c>
    </row>
    <row r="7261" spans="1:14" s="164" customFormat="1" ht="15" x14ac:dyDescent="0.15">
      <c r="A7261" s="164" t="s">
        <v>521</v>
      </c>
      <c r="B7261" s="164" t="s">
        <v>647</v>
      </c>
      <c r="C7261" s="164" t="s">
        <v>523</v>
      </c>
      <c r="D7261" s="164" t="s">
        <v>525</v>
      </c>
      <c r="E7261" s="164" t="s">
        <v>531</v>
      </c>
      <c r="F7261" s="193">
        <v>45779</v>
      </c>
      <c r="G7261" s="164" t="s">
        <v>651</v>
      </c>
      <c r="H7261" s="194">
        <v>50820</v>
      </c>
      <c r="I7261" s="164" t="s">
        <v>16</v>
      </c>
      <c r="L7261" s="164">
        <v>2024</v>
      </c>
      <c r="M7261" s="164" t="s">
        <v>525</v>
      </c>
      <c r="N7261" s="164" t="s">
        <v>569</v>
      </c>
    </row>
    <row r="7262" spans="1:14" s="164" customFormat="1" ht="15" x14ac:dyDescent="0.15">
      <c r="A7262" s="164" t="s">
        <v>521</v>
      </c>
      <c r="B7262" s="164" t="s">
        <v>647</v>
      </c>
      <c r="C7262" s="164" t="s">
        <v>523</v>
      </c>
      <c r="D7262" s="164" t="s">
        <v>525</v>
      </c>
      <c r="E7262" s="164" t="s">
        <v>525</v>
      </c>
      <c r="F7262" s="193">
        <v>45779</v>
      </c>
      <c r="G7262" s="164" t="s">
        <v>649</v>
      </c>
      <c r="H7262" s="194">
        <v>244189</v>
      </c>
      <c r="I7262" s="164" t="s">
        <v>16</v>
      </c>
      <c r="L7262" s="164">
        <v>2024</v>
      </c>
      <c r="M7262" s="164" t="s">
        <v>525</v>
      </c>
      <c r="N7262" s="164" t="s">
        <v>569</v>
      </c>
    </row>
    <row r="7263" spans="1:14" s="164" customFormat="1" ht="15" x14ac:dyDescent="0.15">
      <c r="A7263" s="164" t="s">
        <v>521</v>
      </c>
      <c r="B7263" s="164" t="s">
        <v>617</v>
      </c>
      <c r="C7263" s="164" t="s">
        <v>523</v>
      </c>
      <c r="D7263" s="164" t="s">
        <v>525</v>
      </c>
      <c r="E7263" s="164" t="s">
        <v>531</v>
      </c>
      <c r="F7263" s="193">
        <v>45779</v>
      </c>
      <c r="G7263" s="164" t="s">
        <v>587</v>
      </c>
      <c r="H7263" s="194">
        <v>220000</v>
      </c>
      <c r="I7263" s="164" t="s">
        <v>22</v>
      </c>
      <c r="L7263" s="164">
        <v>2024</v>
      </c>
      <c r="M7263" s="164" t="s">
        <v>525</v>
      </c>
      <c r="N7263" s="164" t="s">
        <v>569</v>
      </c>
    </row>
    <row r="7264" spans="1:14" s="164" customFormat="1" ht="15" x14ac:dyDescent="0.15">
      <c r="A7264" s="164" t="s">
        <v>521</v>
      </c>
      <c r="B7264" s="164" t="s">
        <v>638</v>
      </c>
      <c r="C7264" s="164" t="s">
        <v>523</v>
      </c>
      <c r="D7264" s="164" t="s">
        <v>525</v>
      </c>
      <c r="E7264" s="164" t="s">
        <v>519</v>
      </c>
      <c r="F7264" s="193">
        <v>45779</v>
      </c>
      <c r="G7264" s="164" t="s">
        <v>589</v>
      </c>
      <c r="H7264" s="194">
        <v>358160</v>
      </c>
      <c r="I7264" s="164" t="s">
        <v>22</v>
      </c>
      <c r="L7264" s="164">
        <v>2024</v>
      </c>
      <c r="M7264" s="164" t="s">
        <v>525</v>
      </c>
      <c r="N7264" s="164" t="s">
        <v>569</v>
      </c>
    </row>
    <row r="7265" spans="1:14" s="164" customFormat="1" ht="15" x14ac:dyDescent="0.15">
      <c r="A7265" s="164" t="s">
        <v>521</v>
      </c>
      <c r="B7265" s="164" t="s">
        <v>686</v>
      </c>
      <c r="C7265" s="164" t="s">
        <v>523</v>
      </c>
      <c r="D7265" s="164" t="s">
        <v>525</v>
      </c>
      <c r="E7265" s="164" t="s">
        <v>525</v>
      </c>
      <c r="F7265" s="193">
        <v>45779</v>
      </c>
      <c r="G7265" s="164" t="s">
        <v>589</v>
      </c>
      <c r="H7265" s="194">
        <v>12870</v>
      </c>
      <c r="I7265" s="164" t="s">
        <v>22</v>
      </c>
      <c r="L7265" s="164">
        <v>2024</v>
      </c>
      <c r="M7265" s="164" t="s">
        <v>525</v>
      </c>
      <c r="N7265" s="164" t="s">
        <v>569</v>
      </c>
    </row>
    <row r="7266" spans="1:14" s="164" customFormat="1" ht="15" x14ac:dyDescent="0.15">
      <c r="A7266" s="164" t="s">
        <v>521</v>
      </c>
      <c r="B7266" s="164" t="s">
        <v>603</v>
      </c>
      <c r="C7266" s="164" t="s">
        <v>523</v>
      </c>
      <c r="D7266" s="164" t="s">
        <v>525</v>
      </c>
      <c r="E7266" s="164" t="s">
        <v>525</v>
      </c>
      <c r="F7266" s="193">
        <v>45779</v>
      </c>
      <c r="G7266" s="164" t="s">
        <v>604</v>
      </c>
      <c r="H7266" s="194">
        <v>11596</v>
      </c>
      <c r="I7266" s="164" t="s">
        <v>22</v>
      </c>
      <c r="L7266" s="164">
        <v>2024</v>
      </c>
      <c r="M7266" s="164" t="s">
        <v>525</v>
      </c>
      <c r="N7266" s="164" t="s">
        <v>569</v>
      </c>
    </row>
    <row r="7267" spans="1:14" s="164" customFormat="1" ht="15" x14ac:dyDescent="0.15">
      <c r="A7267" s="164" t="s">
        <v>521</v>
      </c>
      <c r="B7267" s="164" t="s">
        <v>638</v>
      </c>
      <c r="C7267" s="164" t="s">
        <v>523</v>
      </c>
      <c r="D7267" s="164" t="s">
        <v>525</v>
      </c>
      <c r="E7267" s="164" t="s">
        <v>525</v>
      </c>
      <c r="F7267" s="193">
        <v>45779</v>
      </c>
      <c r="G7267" s="164" t="s">
        <v>23</v>
      </c>
      <c r="H7267" s="194">
        <v>37721</v>
      </c>
      <c r="I7267" s="164" t="s">
        <v>22</v>
      </c>
      <c r="L7267" s="164">
        <v>2024</v>
      </c>
      <c r="M7267" s="164" t="s">
        <v>525</v>
      </c>
      <c r="N7267" s="164" t="s">
        <v>569</v>
      </c>
    </row>
    <row r="7268" spans="1:14" s="164" customFormat="1" ht="15" x14ac:dyDescent="0.15">
      <c r="A7268" s="164" t="s">
        <v>521</v>
      </c>
      <c r="B7268" s="164" t="s">
        <v>609</v>
      </c>
      <c r="C7268" s="164" t="s">
        <v>523</v>
      </c>
      <c r="D7268" s="164" t="s">
        <v>524</v>
      </c>
      <c r="E7268" s="164" t="s">
        <v>519</v>
      </c>
      <c r="F7268" s="193">
        <v>45778</v>
      </c>
      <c r="G7268" s="164" t="s">
        <v>25</v>
      </c>
      <c r="H7268" s="194">
        <v>50575</v>
      </c>
      <c r="I7268" s="164" t="s">
        <v>16</v>
      </c>
      <c r="J7268" s="164">
        <v>595</v>
      </c>
      <c r="L7268" s="164">
        <v>2025</v>
      </c>
      <c r="M7268" s="164" t="s">
        <v>525</v>
      </c>
      <c r="N7268" s="164" t="s">
        <v>526</v>
      </c>
    </row>
    <row r="7269" spans="1:14" s="164" customFormat="1" ht="15" x14ac:dyDescent="0.15">
      <c r="A7269" s="164" t="s">
        <v>521</v>
      </c>
      <c r="B7269" s="164" t="s">
        <v>609</v>
      </c>
      <c r="C7269" s="164" t="s">
        <v>523</v>
      </c>
      <c r="D7269" s="164" t="s">
        <v>530</v>
      </c>
      <c r="E7269" s="164" t="s">
        <v>518</v>
      </c>
      <c r="F7269" s="193">
        <v>45778</v>
      </c>
      <c r="G7269" s="164" t="s">
        <v>25</v>
      </c>
      <c r="H7269" s="194">
        <v>650000</v>
      </c>
      <c r="I7269" s="164" t="s">
        <v>16</v>
      </c>
      <c r="J7269" s="164">
        <v>1625</v>
      </c>
      <c r="L7269" s="164">
        <v>2025</v>
      </c>
      <c r="M7269" s="164" t="s">
        <v>525</v>
      </c>
      <c r="N7269" s="164" t="s">
        <v>526</v>
      </c>
    </row>
    <row r="7270" spans="1:14" s="164" customFormat="1" ht="15" x14ac:dyDescent="0.15">
      <c r="A7270" s="164" t="s">
        <v>521</v>
      </c>
      <c r="B7270" s="164" t="s">
        <v>647</v>
      </c>
      <c r="C7270" s="164" t="s">
        <v>523</v>
      </c>
      <c r="D7270" s="164" t="s">
        <v>525</v>
      </c>
      <c r="E7270" s="164" t="s">
        <v>525</v>
      </c>
      <c r="F7270" s="193">
        <v>45778</v>
      </c>
      <c r="G7270" s="164" t="s">
        <v>650</v>
      </c>
      <c r="H7270" s="194">
        <v>2561249</v>
      </c>
      <c r="I7270" s="164" t="s">
        <v>16</v>
      </c>
      <c r="L7270" s="164">
        <v>2024</v>
      </c>
      <c r="M7270" s="164" t="s">
        <v>525</v>
      </c>
      <c r="N7270" s="164" t="s">
        <v>569</v>
      </c>
    </row>
    <row r="7271" spans="1:14" s="164" customFormat="1" ht="15" x14ac:dyDescent="0.15">
      <c r="A7271" s="164" t="s">
        <v>521</v>
      </c>
      <c r="B7271" s="164" t="s">
        <v>647</v>
      </c>
      <c r="C7271" s="164" t="s">
        <v>535</v>
      </c>
      <c r="D7271" s="164" t="s">
        <v>525</v>
      </c>
      <c r="E7271" s="164" t="s">
        <v>531</v>
      </c>
      <c r="F7271" s="193">
        <v>45778</v>
      </c>
      <c r="G7271" s="164" t="s">
        <v>650</v>
      </c>
      <c r="H7271" s="194">
        <v>87529</v>
      </c>
      <c r="I7271" s="164" t="s">
        <v>16</v>
      </c>
      <c r="L7271" s="164">
        <v>2024</v>
      </c>
      <c r="M7271" s="164" t="s">
        <v>525</v>
      </c>
      <c r="N7271" s="164" t="s">
        <v>569</v>
      </c>
    </row>
    <row r="7272" spans="1:14" s="164" customFormat="1" ht="15" x14ac:dyDescent="0.15">
      <c r="A7272" s="164" t="s">
        <v>521</v>
      </c>
      <c r="B7272" s="164" t="s">
        <v>647</v>
      </c>
      <c r="C7272" s="164" t="s">
        <v>535</v>
      </c>
      <c r="D7272" s="164" t="s">
        <v>525</v>
      </c>
      <c r="E7272" s="164" t="s">
        <v>519</v>
      </c>
      <c r="F7272" s="193">
        <v>45778</v>
      </c>
      <c r="G7272" s="164" t="s">
        <v>650</v>
      </c>
      <c r="H7272" s="194">
        <v>219963</v>
      </c>
      <c r="I7272" s="164" t="s">
        <v>16</v>
      </c>
      <c r="L7272" s="164">
        <v>2024</v>
      </c>
      <c r="M7272" s="164" t="s">
        <v>525</v>
      </c>
      <c r="N7272" s="164" t="s">
        <v>569</v>
      </c>
    </row>
    <row r="7273" spans="1:14" s="164" customFormat="1" ht="15" x14ac:dyDescent="0.15">
      <c r="A7273" s="164" t="s">
        <v>521</v>
      </c>
      <c r="B7273" s="164" t="s">
        <v>609</v>
      </c>
      <c r="C7273" s="164" t="s">
        <v>523</v>
      </c>
      <c r="D7273" s="164" t="s">
        <v>530</v>
      </c>
      <c r="E7273" s="164" t="s">
        <v>517</v>
      </c>
      <c r="F7273" s="193">
        <v>45778</v>
      </c>
      <c r="G7273" s="164" t="s">
        <v>25</v>
      </c>
      <c r="H7273" s="194">
        <v>7952000</v>
      </c>
      <c r="I7273" s="164" t="s">
        <v>16</v>
      </c>
      <c r="J7273" s="164">
        <v>19880</v>
      </c>
      <c r="L7273" s="164">
        <v>2025</v>
      </c>
      <c r="M7273" s="164" t="s">
        <v>525</v>
      </c>
      <c r="N7273" s="164" t="s">
        <v>526</v>
      </c>
    </row>
    <row r="7274" spans="1:14" s="164" customFormat="1" ht="15" x14ac:dyDescent="0.15">
      <c r="A7274" s="164" t="s">
        <v>521</v>
      </c>
      <c r="B7274" s="164" t="s">
        <v>647</v>
      </c>
      <c r="C7274" s="164" t="s">
        <v>523</v>
      </c>
      <c r="D7274" s="164" t="s">
        <v>525</v>
      </c>
      <c r="E7274" s="164" t="s">
        <v>519</v>
      </c>
      <c r="F7274" s="193">
        <v>45778</v>
      </c>
      <c r="G7274" s="164" t="s">
        <v>650</v>
      </c>
      <c r="H7274" s="194">
        <v>542080</v>
      </c>
      <c r="I7274" s="164" t="s">
        <v>16</v>
      </c>
      <c r="L7274" s="164">
        <v>2024</v>
      </c>
      <c r="M7274" s="164" t="s">
        <v>525</v>
      </c>
      <c r="N7274" s="164" t="s">
        <v>569</v>
      </c>
    </row>
    <row r="7275" spans="1:14" s="164" customFormat="1" ht="15" x14ac:dyDescent="0.15">
      <c r="A7275" s="164" t="s">
        <v>521</v>
      </c>
      <c r="B7275" s="164" t="s">
        <v>647</v>
      </c>
      <c r="C7275" s="164" t="s">
        <v>523</v>
      </c>
      <c r="D7275" s="164" t="s">
        <v>525</v>
      </c>
      <c r="E7275" s="164" t="s">
        <v>531</v>
      </c>
      <c r="F7275" s="193">
        <v>45778</v>
      </c>
      <c r="G7275" s="164" t="s">
        <v>650</v>
      </c>
      <c r="H7275" s="194">
        <v>5636727</v>
      </c>
      <c r="I7275" s="164" t="s">
        <v>16</v>
      </c>
      <c r="L7275" s="164">
        <v>2024</v>
      </c>
      <c r="M7275" s="164" t="s">
        <v>525</v>
      </c>
      <c r="N7275" s="164" t="s">
        <v>569</v>
      </c>
    </row>
    <row r="7276" spans="1:14" s="164" customFormat="1" ht="15" x14ac:dyDescent="0.15">
      <c r="A7276" s="164" t="s">
        <v>521</v>
      </c>
      <c r="B7276" s="164" t="s">
        <v>647</v>
      </c>
      <c r="C7276" s="164" t="s">
        <v>523</v>
      </c>
      <c r="D7276" s="164" t="s">
        <v>525</v>
      </c>
      <c r="E7276" s="164" t="s">
        <v>525</v>
      </c>
      <c r="F7276" s="193">
        <v>45778</v>
      </c>
      <c r="G7276" s="164" t="s">
        <v>648</v>
      </c>
      <c r="H7276" s="194">
        <v>101171</v>
      </c>
      <c r="I7276" s="164" t="s">
        <v>16</v>
      </c>
      <c r="L7276" s="164">
        <v>2024</v>
      </c>
      <c r="M7276" s="164" t="s">
        <v>525</v>
      </c>
      <c r="N7276" s="164" t="s">
        <v>569</v>
      </c>
    </row>
    <row r="7277" spans="1:14" s="164" customFormat="1" ht="15" x14ac:dyDescent="0.15">
      <c r="A7277" s="164" t="s">
        <v>521</v>
      </c>
      <c r="B7277" s="164" t="s">
        <v>647</v>
      </c>
      <c r="C7277" s="164" t="s">
        <v>523</v>
      </c>
      <c r="D7277" s="164" t="s">
        <v>525</v>
      </c>
      <c r="E7277" s="164" t="s">
        <v>531</v>
      </c>
      <c r="F7277" s="193">
        <v>45778</v>
      </c>
      <c r="G7277" s="164" t="s">
        <v>648</v>
      </c>
      <c r="H7277" s="194">
        <v>588122</v>
      </c>
      <c r="I7277" s="164" t="s">
        <v>16</v>
      </c>
      <c r="L7277" s="164">
        <v>2024</v>
      </c>
      <c r="M7277" s="164" t="s">
        <v>525</v>
      </c>
      <c r="N7277" s="164" t="s">
        <v>569</v>
      </c>
    </row>
    <row r="7278" spans="1:14" s="164" customFormat="1" ht="15" x14ac:dyDescent="0.15">
      <c r="A7278" s="164" t="s">
        <v>521</v>
      </c>
      <c r="B7278" s="164" t="s">
        <v>647</v>
      </c>
      <c r="C7278" s="164" t="s">
        <v>523</v>
      </c>
      <c r="D7278" s="164" t="s">
        <v>525</v>
      </c>
      <c r="E7278" s="164" t="s">
        <v>525</v>
      </c>
      <c r="F7278" s="193">
        <v>45778</v>
      </c>
      <c r="G7278" s="164" t="s">
        <v>651</v>
      </c>
      <c r="H7278" s="194">
        <v>84467</v>
      </c>
      <c r="I7278" s="164" t="s">
        <v>16</v>
      </c>
      <c r="L7278" s="164">
        <v>2024</v>
      </c>
      <c r="M7278" s="164" t="s">
        <v>525</v>
      </c>
      <c r="N7278" s="164" t="s">
        <v>569</v>
      </c>
    </row>
    <row r="7279" spans="1:14" s="164" customFormat="1" ht="15" x14ac:dyDescent="0.15">
      <c r="A7279" s="164" t="s">
        <v>521</v>
      </c>
      <c r="B7279" s="164" t="s">
        <v>647</v>
      </c>
      <c r="C7279" s="164" t="s">
        <v>523</v>
      </c>
      <c r="D7279" s="164" t="s">
        <v>525</v>
      </c>
      <c r="E7279" s="164" t="s">
        <v>531</v>
      </c>
      <c r="F7279" s="193">
        <v>45778</v>
      </c>
      <c r="G7279" s="164" t="s">
        <v>651</v>
      </c>
      <c r="H7279" s="194">
        <v>50820</v>
      </c>
      <c r="I7279" s="164" t="s">
        <v>16</v>
      </c>
      <c r="L7279" s="164">
        <v>2024</v>
      </c>
      <c r="M7279" s="164" t="s">
        <v>525</v>
      </c>
      <c r="N7279" s="164" t="s">
        <v>569</v>
      </c>
    </row>
    <row r="7280" spans="1:14" s="164" customFormat="1" ht="15" x14ac:dyDescent="0.15">
      <c r="A7280" s="164" t="s">
        <v>521</v>
      </c>
      <c r="B7280" s="164" t="s">
        <v>647</v>
      </c>
      <c r="C7280" s="164" t="s">
        <v>523</v>
      </c>
      <c r="D7280" s="164" t="s">
        <v>525</v>
      </c>
      <c r="E7280" s="164" t="s">
        <v>525</v>
      </c>
      <c r="F7280" s="193">
        <v>45778</v>
      </c>
      <c r="G7280" s="164" t="s">
        <v>649</v>
      </c>
      <c r="H7280" s="194">
        <v>1180267</v>
      </c>
      <c r="I7280" s="164" t="s">
        <v>16</v>
      </c>
      <c r="L7280" s="164">
        <v>2024</v>
      </c>
      <c r="M7280" s="164" t="s">
        <v>525</v>
      </c>
      <c r="N7280" s="164" t="s">
        <v>569</v>
      </c>
    </row>
    <row r="7281" spans="1:14" s="164" customFormat="1" ht="15" x14ac:dyDescent="0.15">
      <c r="A7281" s="164" t="s">
        <v>521</v>
      </c>
      <c r="B7281" s="164" t="s">
        <v>647</v>
      </c>
      <c r="C7281" s="164" t="s">
        <v>523</v>
      </c>
      <c r="D7281" s="164" t="s">
        <v>525</v>
      </c>
      <c r="E7281" s="164" t="s">
        <v>531</v>
      </c>
      <c r="F7281" s="193">
        <v>45778</v>
      </c>
      <c r="G7281" s="164" t="s">
        <v>649</v>
      </c>
      <c r="H7281" s="194">
        <v>78848</v>
      </c>
      <c r="I7281" s="164" t="s">
        <v>16</v>
      </c>
      <c r="L7281" s="164">
        <v>2024</v>
      </c>
      <c r="M7281" s="164" t="s">
        <v>525</v>
      </c>
      <c r="N7281" s="164" t="s">
        <v>569</v>
      </c>
    </row>
    <row r="7282" spans="1:14" s="164" customFormat="1" ht="15" x14ac:dyDescent="0.15">
      <c r="A7282" s="164" t="s">
        <v>521</v>
      </c>
      <c r="B7282" s="164" t="s">
        <v>586</v>
      </c>
      <c r="C7282" s="164" t="s">
        <v>523</v>
      </c>
      <c r="D7282" s="164" t="s">
        <v>525</v>
      </c>
      <c r="E7282" s="164" t="s">
        <v>531</v>
      </c>
      <c r="F7282" s="193">
        <v>45778</v>
      </c>
      <c r="G7282" s="164" t="s">
        <v>587</v>
      </c>
      <c r="H7282" s="194">
        <v>116582</v>
      </c>
      <c r="I7282" s="164" t="s">
        <v>22</v>
      </c>
      <c r="L7282" s="164">
        <v>2024</v>
      </c>
      <c r="M7282" s="164" t="s">
        <v>525</v>
      </c>
      <c r="N7282" s="164" t="s">
        <v>569</v>
      </c>
    </row>
    <row r="7283" spans="1:14" s="164" customFormat="1" ht="15" x14ac:dyDescent="0.15">
      <c r="A7283" s="164" t="s">
        <v>521</v>
      </c>
      <c r="B7283" s="164" t="s">
        <v>586</v>
      </c>
      <c r="C7283" s="164" t="s">
        <v>523</v>
      </c>
      <c r="D7283" s="164" t="s">
        <v>525</v>
      </c>
      <c r="E7283" s="164" t="s">
        <v>525</v>
      </c>
      <c r="F7283" s="193">
        <v>45778</v>
      </c>
      <c r="G7283" s="164" t="s">
        <v>568</v>
      </c>
      <c r="H7283" s="194">
        <v>1479557</v>
      </c>
      <c r="I7283" s="164" t="s">
        <v>22</v>
      </c>
      <c r="L7283" s="164">
        <v>2024</v>
      </c>
      <c r="M7283" s="164" t="s">
        <v>525</v>
      </c>
      <c r="N7283" s="164" t="s">
        <v>569</v>
      </c>
    </row>
    <row r="7284" spans="1:14" s="164" customFormat="1" ht="15" x14ac:dyDescent="0.15">
      <c r="A7284" s="164" t="s">
        <v>521</v>
      </c>
      <c r="B7284" s="164" t="s">
        <v>586</v>
      </c>
      <c r="C7284" s="164" t="s">
        <v>523</v>
      </c>
      <c r="D7284" s="164" t="s">
        <v>525</v>
      </c>
      <c r="E7284" s="164" t="s">
        <v>531</v>
      </c>
      <c r="F7284" s="193">
        <v>45778</v>
      </c>
      <c r="G7284" s="164" t="s">
        <v>23</v>
      </c>
      <c r="H7284" s="194">
        <v>136037</v>
      </c>
      <c r="I7284" s="164" t="s">
        <v>22</v>
      </c>
      <c r="L7284" s="164">
        <v>2024</v>
      </c>
      <c r="M7284" s="164" t="s">
        <v>525</v>
      </c>
      <c r="N7284" s="164" t="s">
        <v>569</v>
      </c>
    </row>
    <row r="7285" spans="1:14" s="164" customFormat="1" ht="15" x14ac:dyDescent="0.15">
      <c r="A7285" s="164" t="s">
        <v>521</v>
      </c>
      <c r="B7285" s="164" t="s">
        <v>617</v>
      </c>
      <c r="C7285" s="164" t="s">
        <v>523</v>
      </c>
      <c r="D7285" s="164" t="s">
        <v>525</v>
      </c>
      <c r="E7285" s="164" t="s">
        <v>531</v>
      </c>
      <c r="F7285" s="193">
        <v>45777</v>
      </c>
      <c r="G7285" s="164" t="s">
        <v>568</v>
      </c>
      <c r="H7285" s="194">
        <v>176000</v>
      </c>
      <c r="I7285" s="164" t="s">
        <v>22</v>
      </c>
      <c r="L7285" s="164">
        <v>2024</v>
      </c>
      <c r="M7285" s="164" t="s">
        <v>525</v>
      </c>
      <c r="N7285" s="164" t="s">
        <v>569</v>
      </c>
    </row>
    <row r="7286" spans="1:14" s="164" customFormat="1" ht="15" x14ac:dyDescent="0.15">
      <c r="A7286" s="164" t="s">
        <v>521</v>
      </c>
      <c r="B7286" s="164" t="s">
        <v>638</v>
      </c>
      <c r="C7286" s="164" t="s">
        <v>523</v>
      </c>
      <c r="D7286" s="164" t="s">
        <v>525</v>
      </c>
      <c r="E7286" s="164" t="s">
        <v>519</v>
      </c>
      <c r="F7286" s="193">
        <v>45777</v>
      </c>
      <c r="G7286" s="164" t="s">
        <v>568</v>
      </c>
      <c r="H7286" s="194">
        <v>357500</v>
      </c>
      <c r="I7286" s="164" t="s">
        <v>22</v>
      </c>
      <c r="L7286" s="164">
        <v>2024</v>
      </c>
      <c r="M7286" s="164" t="s">
        <v>525</v>
      </c>
      <c r="N7286" s="164" t="s">
        <v>569</v>
      </c>
    </row>
    <row r="7287" spans="1:14" s="164" customFormat="1" ht="15" x14ac:dyDescent="0.15">
      <c r="A7287" s="164" t="s">
        <v>521</v>
      </c>
      <c r="B7287" s="164" t="s">
        <v>638</v>
      </c>
      <c r="C7287" s="164" t="s">
        <v>523</v>
      </c>
      <c r="D7287" s="164" t="s">
        <v>525</v>
      </c>
      <c r="E7287" s="164" t="s">
        <v>531</v>
      </c>
      <c r="F7287" s="193">
        <v>45777</v>
      </c>
      <c r="G7287" s="164" t="s">
        <v>568</v>
      </c>
      <c r="H7287" s="194">
        <v>178750</v>
      </c>
      <c r="I7287" s="164" t="s">
        <v>22</v>
      </c>
      <c r="L7287" s="164">
        <v>2024</v>
      </c>
      <c r="M7287" s="164" t="s">
        <v>525</v>
      </c>
      <c r="N7287" s="164" t="s">
        <v>569</v>
      </c>
    </row>
    <row r="7288" spans="1:14" s="164" customFormat="1" ht="15" x14ac:dyDescent="0.15">
      <c r="A7288" s="164" t="s">
        <v>521</v>
      </c>
      <c r="B7288" s="164" t="s">
        <v>617</v>
      </c>
      <c r="C7288" s="164" t="s">
        <v>523</v>
      </c>
      <c r="D7288" s="164" t="s">
        <v>525</v>
      </c>
      <c r="E7288" s="164" t="s">
        <v>519</v>
      </c>
      <c r="F7288" s="193">
        <v>45777</v>
      </c>
      <c r="G7288" s="164" t="s">
        <v>589</v>
      </c>
      <c r="H7288" s="194">
        <v>97680</v>
      </c>
      <c r="I7288" s="164" t="s">
        <v>22</v>
      </c>
      <c r="L7288" s="164">
        <v>2024</v>
      </c>
      <c r="M7288" s="164" t="s">
        <v>525</v>
      </c>
      <c r="N7288" s="164" t="s">
        <v>569</v>
      </c>
    </row>
    <row r="7289" spans="1:14" s="164" customFormat="1" ht="15" x14ac:dyDescent="0.15">
      <c r="A7289" s="164" t="s">
        <v>521</v>
      </c>
      <c r="B7289" s="164" t="s">
        <v>617</v>
      </c>
      <c r="C7289" s="164" t="s">
        <v>523</v>
      </c>
      <c r="D7289" s="164" t="s">
        <v>525</v>
      </c>
      <c r="E7289" s="164" t="s">
        <v>531</v>
      </c>
      <c r="F7289" s="193">
        <v>45777</v>
      </c>
      <c r="G7289" s="164" t="s">
        <v>589</v>
      </c>
      <c r="H7289" s="194">
        <v>455840</v>
      </c>
      <c r="I7289" s="164" t="s">
        <v>22</v>
      </c>
      <c r="L7289" s="164">
        <v>2024</v>
      </c>
      <c r="M7289" s="164" t="s">
        <v>525</v>
      </c>
      <c r="N7289" s="164" t="s">
        <v>569</v>
      </c>
    </row>
    <row r="7290" spans="1:14" s="164" customFormat="1" ht="15" x14ac:dyDescent="0.15">
      <c r="A7290" s="164" t="s">
        <v>521</v>
      </c>
      <c r="B7290" s="164" t="s">
        <v>603</v>
      </c>
      <c r="C7290" s="164" t="s">
        <v>523</v>
      </c>
      <c r="D7290" s="164" t="s">
        <v>525</v>
      </c>
      <c r="E7290" s="164" t="s">
        <v>525</v>
      </c>
      <c r="F7290" s="193">
        <v>45777</v>
      </c>
      <c r="G7290" s="164" t="s">
        <v>604</v>
      </c>
      <c r="H7290" s="194">
        <v>32967</v>
      </c>
      <c r="I7290" s="164" t="s">
        <v>22</v>
      </c>
      <c r="L7290" s="164">
        <v>2024</v>
      </c>
      <c r="M7290" s="164" t="s">
        <v>525</v>
      </c>
      <c r="N7290" s="164" t="s">
        <v>569</v>
      </c>
    </row>
    <row r="7291" spans="1:14" s="164" customFormat="1" ht="15" x14ac:dyDescent="0.15">
      <c r="A7291" s="164" t="s">
        <v>521</v>
      </c>
      <c r="B7291" s="164" t="s">
        <v>617</v>
      </c>
      <c r="C7291" s="164" t="s">
        <v>523</v>
      </c>
      <c r="D7291" s="164" t="s">
        <v>525</v>
      </c>
      <c r="E7291" s="164" t="s">
        <v>531</v>
      </c>
      <c r="F7291" s="193">
        <v>45777</v>
      </c>
      <c r="G7291" s="164" t="s">
        <v>23</v>
      </c>
      <c r="H7291" s="194">
        <v>998800</v>
      </c>
      <c r="I7291" s="164" t="s">
        <v>22</v>
      </c>
      <c r="L7291" s="164">
        <v>2024</v>
      </c>
      <c r="M7291" s="164" t="s">
        <v>525</v>
      </c>
      <c r="N7291" s="164" t="s">
        <v>569</v>
      </c>
    </row>
    <row r="7292" spans="1:14" s="164" customFormat="1" ht="15" x14ac:dyDescent="0.15">
      <c r="A7292" s="164" t="s">
        <v>521</v>
      </c>
      <c r="B7292" s="164" t="s">
        <v>638</v>
      </c>
      <c r="C7292" s="164" t="s">
        <v>523</v>
      </c>
      <c r="D7292" s="164" t="s">
        <v>525</v>
      </c>
      <c r="E7292" s="164" t="s">
        <v>531</v>
      </c>
      <c r="F7292" s="193">
        <v>45777</v>
      </c>
      <c r="G7292" s="164" t="s">
        <v>23</v>
      </c>
      <c r="H7292" s="194">
        <v>75442</v>
      </c>
      <c r="I7292" s="164" t="s">
        <v>22</v>
      </c>
      <c r="L7292" s="164">
        <v>2024</v>
      </c>
      <c r="M7292" s="164" t="s">
        <v>525</v>
      </c>
      <c r="N7292" s="164" t="s">
        <v>569</v>
      </c>
    </row>
    <row r="7293" spans="1:14" s="164" customFormat="1" ht="15" x14ac:dyDescent="0.15">
      <c r="A7293" s="164" t="s">
        <v>521</v>
      </c>
      <c r="B7293" s="164" t="s">
        <v>647</v>
      </c>
      <c r="C7293" s="164" t="s">
        <v>523</v>
      </c>
      <c r="D7293" s="164" t="s">
        <v>525</v>
      </c>
      <c r="E7293" s="164" t="s">
        <v>531</v>
      </c>
      <c r="F7293" s="193">
        <v>45777</v>
      </c>
      <c r="G7293" s="164" t="s">
        <v>651</v>
      </c>
      <c r="H7293" s="194">
        <v>1193892</v>
      </c>
      <c r="I7293" s="164" t="s">
        <v>16</v>
      </c>
      <c r="L7293" s="164">
        <v>2024</v>
      </c>
      <c r="M7293" s="164" t="s">
        <v>525</v>
      </c>
      <c r="N7293" s="164" t="s">
        <v>569</v>
      </c>
    </row>
    <row r="7294" spans="1:14" s="164" customFormat="1" ht="15" x14ac:dyDescent="0.15">
      <c r="A7294" s="164" t="s">
        <v>521</v>
      </c>
      <c r="B7294" s="164" t="s">
        <v>647</v>
      </c>
      <c r="C7294" s="164" t="s">
        <v>523</v>
      </c>
      <c r="D7294" s="164" t="s">
        <v>525</v>
      </c>
      <c r="E7294" s="164" t="s">
        <v>525</v>
      </c>
      <c r="F7294" s="193">
        <v>45777</v>
      </c>
      <c r="G7294" s="164" t="s">
        <v>649</v>
      </c>
      <c r="H7294" s="194">
        <v>853233</v>
      </c>
      <c r="I7294" s="164" t="s">
        <v>16</v>
      </c>
      <c r="L7294" s="164">
        <v>2024</v>
      </c>
      <c r="M7294" s="164" t="s">
        <v>525</v>
      </c>
      <c r="N7294" s="164" t="s">
        <v>569</v>
      </c>
    </row>
    <row r="7295" spans="1:14" s="164" customFormat="1" ht="15" x14ac:dyDescent="0.15">
      <c r="A7295" s="164" t="s">
        <v>521</v>
      </c>
      <c r="B7295" s="164" t="s">
        <v>647</v>
      </c>
      <c r="C7295" s="164" t="s">
        <v>523</v>
      </c>
      <c r="D7295" s="164" t="s">
        <v>525</v>
      </c>
      <c r="E7295" s="164" t="s">
        <v>531</v>
      </c>
      <c r="F7295" s="193">
        <v>45777</v>
      </c>
      <c r="G7295" s="164" t="s">
        <v>649</v>
      </c>
      <c r="H7295" s="194">
        <v>2680381</v>
      </c>
      <c r="I7295" s="164" t="s">
        <v>16</v>
      </c>
      <c r="L7295" s="164">
        <v>2024</v>
      </c>
      <c r="M7295" s="164" t="s">
        <v>525</v>
      </c>
      <c r="N7295" s="164" t="s">
        <v>569</v>
      </c>
    </row>
    <row r="7296" spans="1:14" s="164" customFormat="1" ht="15" x14ac:dyDescent="0.15">
      <c r="A7296" s="164" t="s">
        <v>521</v>
      </c>
      <c r="B7296" s="164" t="s">
        <v>647</v>
      </c>
      <c r="C7296" s="164" t="s">
        <v>523</v>
      </c>
      <c r="D7296" s="164" t="s">
        <v>525</v>
      </c>
      <c r="E7296" s="164" t="s">
        <v>531</v>
      </c>
      <c r="F7296" s="193">
        <v>45777</v>
      </c>
      <c r="G7296" s="164" t="s">
        <v>652</v>
      </c>
      <c r="H7296" s="194">
        <v>2167466</v>
      </c>
      <c r="I7296" s="164" t="s">
        <v>16</v>
      </c>
      <c r="L7296" s="164">
        <v>2024</v>
      </c>
      <c r="M7296" s="164" t="s">
        <v>525</v>
      </c>
      <c r="N7296" s="164" t="s">
        <v>569</v>
      </c>
    </row>
    <row r="7297" spans="1:14" s="164" customFormat="1" ht="15" x14ac:dyDescent="0.15">
      <c r="A7297" s="164" t="s">
        <v>521</v>
      </c>
      <c r="B7297" s="164" t="s">
        <v>647</v>
      </c>
      <c r="C7297" s="164" t="s">
        <v>523</v>
      </c>
      <c r="D7297" s="164" t="s">
        <v>525</v>
      </c>
      <c r="E7297" s="164" t="s">
        <v>525</v>
      </c>
      <c r="F7297" s="193">
        <v>45777</v>
      </c>
      <c r="G7297" s="164" t="s">
        <v>650</v>
      </c>
      <c r="H7297" s="194">
        <v>6534647</v>
      </c>
      <c r="I7297" s="164" t="s">
        <v>16</v>
      </c>
      <c r="L7297" s="164">
        <v>2024</v>
      </c>
      <c r="M7297" s="164" t="s">
        <v>525</v>
      </c>
      <c r="N7297" s="164" t="s">
        <v>569</v>
      </c>
    </row>
    <row r="7298" spans="1:14" s="164" customFormat="1" ht="15" x14ac:dyDescent="0.15">
      <c r="A7298" s="164" t="s">
        <v>521</v>
      </c>
      <c r="B7298" s="164" t="s">
        <v>647</v>
      </c>
      <c r="C7298" s="164" t="s">
        <v>523</v>
      </c>
      <c r="D7298" s="164" t="s">
        <v>525</v>
      </c>
      <c r="E7298" s="164" t="s">
        <v>519</v>
      </c>
      <c r="F7298" s="193">
        <v>45777</v>
      </c>
      <c r="G7298" s="164" t="s">
        <v>650</v>
      </c>
      <c r="H7298" s="194">
        <v>1186537</v>
      </c>
      <c r="I7298" s="164" t="s">
        <v>16</v>
      </c>
      <c r="L7298" s="164">
        <v>2024</v>
      </c>
      <c r="M7298" s="164" t="s">
        <v>525</v>
      </c>
      <c r="N7298" s="164" t="s">
        <v>569</v>
      </c>
    </row>
    <row r="7299" spans="1:14" s="164" customFormat="1" ht="15" x14ac:dyDescent="0.15">
      <c r="A7299" s="164" t="s">
        <v>521</v>
      </c>
      <c r="B7299" s="164" t="s">
        <v>647</v>
      </c>
      <c r="C7299" s="164" t="s">
        <v>535</v>
      </c>
      <c r="D7299" s="164" t="s">
        <v>525</v>
      </c>
      <c r="E7299" s="164" t="s">
        <v>531</v>
      </c>
      <c r="F7299" s="193">
        <v>45777</v>
      </c>
      <c r="G7299" s="164" t="s">
        <v>650</v>
      </c>
      <c r="H7299" s="194">
        <v>230745</v>
      </c>
      <c r="I7299" s="164" t="s">
        <v>16</v>
      </c>
      <c r="L7299" s="164">
        <v>2024</v>
      </c>
      <c r="M7299" s="164" t="s">
        <v>525</v>
      </c>
      <c r="N7299" s="164" t="s">
        <v>569</v>
      </c>
    </row>
    <row r="7300" spans="1:14" s="164" customFormat="1" ht="15" x14ac:dyDescent="0.15">
      <c r="A7300" s="164" t="s">
        <v>521</v>
      </c>
      <c r="B7300" s="164" t="s">
        <v>647</v>
      </c>
      <c r="C7300" s="164" t="s">
        <v>523</v>
      </c>
      <c r="D7300" s="164" t="s">
        <v>525</v>
      </c>
      <c r="E7300" s="164" t="s">
        <v>531</v>
      </c>
      <c r="F7300" s="193">
        <v>45777</v>
      </c>
      <c r="G7300" s="164" t="s">
        <v>650</v>
      </c>
      <c r="H7300" s="194">
        <v>8702200</v>
      </c>
      <c r="I7300" s="164" t="s">
        <v>16</v>
      </c>
      <c r="L7300" s="164">
        <v>2024</v>
      </c>
      <c r="M7300" s="164" t="s">
        <v>525</v>
      </c>
      <c r="N7300" s="164" t="s">
        <v>569</v>
      </c>
    </row>
    <row r="7301" spans="1:14" s="164" customFormat="1" ht="15" x14ac:dyDescent="0.15">
      <c r="A7301" s="164" t="s">
        <v>521</v>
      </c>
      <c r="B7301" s="164" t="s">
        <v>647</v>
      </c>
      <c r="C7301" s="164" t="s">
        <v>523</v>
      </c>
      <c r="D7301" s="164" t="s">
        <v>525</v>
      </c>
      <c r="E7301" s="164" t="s">
        <v>525</v>
      </c>
      <c r="F7301" s="193">
        <v>45777</v>
      </c>
      <c r="G7301" s="164" t="s">
        <v>648</v>
      </c>
      <c r="H7301" s="194">
        <v>42159</v>
      </c>
      <c r="I7301" s="164" t="s">
        <v>16</v>
      </c>
      <c r="L7301" s="164">
        <v>2024</v>
      </c>
      <c r="M7301" s="164" t="s">
        <v>525</v>
      </c>
      <c r="N7301" s="164" t="s">
        <v>569</v>
      </c>
    </row>
    <row r="7302" spans="1:14" s="164" customFormat="1" ht="15" x14ac:dyDescent="0.15">
      <c r="A7302" s="164" t="s">
        <v>521</v>
      </c>
      <c r="B7302" s="164" t="s">
        <v>647</v>
      </c>
      <c r="C7302" s="164" t="s">
        <v>523</v>
      </c>
      <c r="D7302" s="164" t="s">
        <v>525</v>
      </c>
      <c r="E7302" s="164" t="s">
        <v>531</v>
      </c>
      <c r="F7302" s="193">
        <v>45777</v>
      </c>
      <c r="G7302" s="164" t="s">
        <v>648</v>
      </c>
      <c r="H7302" s="194">
        <v>12672</v>
      </c>
      <c r="I7302" s="164" t="s">
        <v>16</v>
      </c>
      <c r="L7302" s="164">
        <v>2024</v>
      </c>
      <c r="M7302" s="164" t="s">
        <v>525</v>
      </c>
      <c r="N7302" s="164" t="s">
        <v>569</v>
      </c>
    </row>
    <row r="7303" spans="1:14" s="164" customFormat="1" ht="15" x14ac:dyDescent="0.15">
      <c r="A7303" s="164" t="s">
        <v>521</v>
      </c>
      <c r="B7303" s="164" t="s">
        <v>647</v>
      </c>
      <c r="C7303" s="164" t="s">
        <v>523</v>
      </c>
      <c r="D7303" s="164" t="s">
        <v>525</v>
      </c>
      <c r="E7303" s="164" t="s">
        <v>525</v>
      </c>
      <c r="F7303" s="193">
        <v>45777</v>
      </c>
      <c r="G7303" s="164" t="s">
        <v>651</v>
      </c>
      <c r="H7303" s="194">
        <v>268222</v>
      </c>
      <c r="I7303" s="164" t="s">
        <v>16</v>
      </c>
      <c r="L7303" s="164">
        <v>2024</v>
      </c>
      <c r="M7303" s="164" t="s">
        <v>525</v>
      </c>
      <c r="N7303" s="164" t="s">
        <v>569</v>
      </c>
    </row>
    <row r="7304" spans="1:14" s="164" customFormat="1" ht="15" x14ac:dyDescent="0.15">
      <c r="A7304" s="164" t="s">
        <v>521</v>
      </c>
      <c r="B7304" s="164" t="s">
        <v>609</v>
      </c>
      <c r="C7304" s="164" t="s">
        <v>523</v>
      </c>
      <c r="D7304" s="164" t="s">
        <v>530</v>
      </c>
      <c r="E7304" s="164" t="s">
        <v>518</v>
      </c>
      <c r="F7304" s="193">
        <v>45777</v>
      </c>
      <c r="G7304" s="164" t="s">
        <v>25</v>
      </c>
      <c r="H7304" s="194">
        <v>694400</v>
      </c>
      <c r="I7304" s="164" t="s">
        <v>16</v>
      </c>
      <c r="J7304" s="164">
        <v>1736</v>
      </c>
      <c r="L7304" s="164">
        <v>2025</v>
      </c>
      <c r="M7304" s="164" t="s">
        <v>525</v>
      </c>
      <c r="N7304" s="164" t="s">
        <v>526</v>
      </c>
    </row>
    <row r="7305" spans="1:14" s="164" customFormat="1" ht="15" x14ac:dyDescent="0.15">
      <c r="A7305" s="164" t="s">
        <v>521</v>
      </c>
      <c r="B7305" s="164" t="s">
        <v>609</v>
      </c>
      <c r="C7305" s="164" t="s">
        <v>523</v>
      </c>
      <c r="D7305" s="164" t="s">
        <v>530</v>
      </c>
      <c r="E7305" s="164" t="s">
        <v>519</v>
      </c>
      <c r="F7305" s="193">
        <v>45777</v>
      </c>
      <c r="G7305" s="164" t="s">
        <v>25</v>
      </c>
      <c r="H7305" s="194">
        <v>170000</v>
      </c>
      <c r="I7305" s="164" t="s">
        <v>16</v>
      </c>
      <c r="J7305" s="164">
        <v>425</v>
      </c>
      <c r="L7305" s="164">
        <v>2025</v>
      </c>
      <c r="M7305" s="164" t="s">
        <v>525</v>
      </c>
      <c r="N7305" s="164" t="s">
        <v>526</v>
      </c>
    </row>
    <row r="7306" spans="1:14" s="164" customFormat="1" ht="15" x14ac:dyDescent="0.15">
      <c r="A7306" s="164" t="s">
        <v>521</v>
      </c>
      <c r="B7306" s="164" t="s">
        <v>609</v>
      </c>
      <c r="C7306" s="164" t="s">
        <v>523</v>
      </c>
      <c r="D7306" s="164" t="s">
        <v>530</v>
      </c>
      <c r="E7306" s="164" t="s">
        <v>517</v>
      </c>
      <c r="F7306" s="193">
        <v>45777</v>
      </c>
      <c r="G7306" s="164" t="s">
        <v>25</v>
      </c>
      <c r="H7306" s="194">
        <v>7884800</v>
      </c>
      <c r="I7306" s="164" t="s">
        <v>16</v>
      </c>
      <c r="J7306" s="164">
        <v>19712</v>
      </c>
      <c r="L7306" s="164">
        <v>2025</v>
      </c>
      <c r="M7306" s="164" t="s">
        <v>525</v>
      </c>
      <c r="N7306" s="164" t="s">
        <v>526</v>
      </c>
    </row>
    <row r="7307" spans="1:14" s="164" customFormat="1" ht="15" x14ac:dyDescent="0.15">
      <c r="A7307" s="164" t="s">
        <v>521</v>
      </c>
      <c r="B7307" s="164" t="s">
        <v>647</v>
      </c>
      <c r="C7307" s="164" t="s">
        <v>523</v>
      </c>
      <c r="D7307" s="164" t="s">
        <v>525</v>
      </c>
      <c r="E7307" s="164" t="s">
        <v>525</v>
      </c>
      <c r="F7307" s="193">
        <v>45776</v>
      </c>
      <c r="G7307" s="164" t="s">
        <v>650</v>
      </c>
      <c r="H7307" s="194">
        <v>8374302</v>
      </c>
      <c r="I7307" s="164" t="s">
        <v>16</v>
      </c>
      <c r="L7307" s="164">
        <v>2024</v>
      </c>
      <c r="M7307" s="164" t="s">
        <v>525</v>
      </c>
      <c r="N7307" s="164" t="s">
        <v>569</v>
      </c>
    </row>
    <row r="7308" spans="1:14" s="164" customFormat="1" ht="15" x14ac:dyDescent="0.15">
      <c r="A7308" s="164" t="s">
        <v>521</v>
      </c>
      <c r="B7308" s="164" t="s">
        <v>647</v>
      </c>
      <c r="C7308" s="164" t="s">
        <v>535</v>
      </c>
      <c r="D7308" s="164" t="s">
        <v>525</v>
      </c>
      <c r="E7308" s="164" t="s">
        <v>519</v>
      </c>
      <c r="F7308" s="193">
        <v>45776</v>
      </c>
      <c r="G7308" s="164" t="s">
        <v>650</v>
      </c>
      <c r="H7308" s="194">
        <v>294060</v>
      </c>
      <c r="I7308" s="164" t="s">
        <v>16</v>
      </c>
      <c r="L7308" s="164">
        <v>2024</v>
      </c>
      <c r="M7308" s="164" t="s">
        <v>525</v>
      </c>
      <c r="N7308" s="164" t="s">
        <v>569</v>
      </c>
    </row>
    <row r="7309" spans="1:14" s="164" customFormat="1" ht="15" x14ac:dyDescent="0.15">
      <c r="A7309" s="164" t="s">
        <v>521</v>
      </c>
      <c r="B7309" s="164" t="s">
        <v>647</v>
      </c>
      <c r="C7309" s="164" t="s">
        <v>523</v>
      </c>
      <c r="D7309" s="164" t="s">
        <v>525</v>
      </c>
      <c r="E7309" s="164" t="s">
        <v>519</v>
      </c>
      <c r="F7309" s="193">
        <v>45776</v>
      </c>
      <c r="G7309" s="164" t="s">
        <v>650</v>
      </c>
      <c r="H7309" s="194">
        <v>733466</v>
      </c>
      <c r="I7309" s="164" t="s">
        <v>16</v>
      </c>
      <c r="L7309" s="164">
        <v>2024</v>
      </c>
      <c r="M7309" s="164" t="s">
        <v>525</v>
      </c>
      <c r="N7309" s="164" t="s">
        <v>569</v>
      </c>
    </row>
    <row r="7310" spans="1:14" s="164" customFormat="1" ht="15" x14ac:dyDescent="0.15">
      <c r="A7310" s="164" t="s">
        <v>521</v>
      </c>
      <c r="B7310" s="164" t="s">
        <v>647</v>
      </c>
      <c r="C7310" s="164" t="s">
        <v>523</v>
      </c>
      <c r="D7310" s="164" t="s">
        <v>525</v>
      </c>
      <c r="E7310" s="164" t="s">
        <v>531</v>
      </c>
      <c r="F7310" s="193">
        <v>45776</v>
      </c>
      <c r="G7310" s="164" t="s">
        <v>650</v>
      </c>
      <c r="H7310" s="194">
        <v>5534023</v>
      </c>
      <c r="I7310" s="164" t="s">
        <v>16</v>
      </c>
      <c r="L7310" s="164">
        <v>2024</v>
      </c>
      <c r="M7310" s="164" t="s">
        <v>525</v>
      </c>
      <c r="N7310" s="164" t="s">
        <v>569</v>
      </c>
    </row>
    <row r="7311" spans="1:14" s="164" customFormat="1" ht="15" x14ac:dyDescent="0.15">
      <c r="A7311" s="164" t="s">
        <v>521</v>
      </c>
      <c r="B7311" s="164" t="s">
        <v>647</v>
      </c>
      <c r="C7311" s="164" t="s">
        <v>523</v>
      </c>
      <c r="D7311" s="164" t="s">
        <v>525</v>
      </c>
      <c r="E7311" s="164" t="s">
        <v>525</v>
      </c>
      <c r="F7311" s="193">
        <v>45776</v>
      </c>
      <c r="G7311" s="164" t="s">
        <v>648</v>
      </c>
      <c r="H7311" s="194">
        <v>141244</v>
      </c>
      <c r="I7311" s="164" t="s">
        <v>16</v>
      </c>
      <c r="L7311" s="164">
        <v>2024</v>
      </c>
      <c r="M7311" s="164" t="s">
        <v>525</v>
      </c>
      <c r="N7311" s="164" t="s">
        <v>569</v>
      </c>
    </row>
    <row r="7312" spans="1:14" s="164" customFormat="1" ht="15" x14ac:dyDescent="0.15">
      <c r="A7312" s="164" t="s">
        <v>521</v>
      </c>
      <c r="B7312" s="164" t="s">
        <v>647</v>
      </c>
      <c r="C7312" s="164" t="s">
        <v>523</v>
      </c>
      <c r="D7312" s="164" t="s">
        <v>525</v>
      </c>
      <c r="E7312" s="164" t="s">
        <v>531</v>
      </c>
      <c r="F7312" s="193">
        <v>45776</v>
      </c>
      <c r="G7312" s="164" t="s">
        <v>648</v>
      </c>
      <c r="H7312" s="194">
        <v>2</v>
      </c>
      <c r="I7312" s="164" t="s">
        <v>16</v>
      </c>
      <c r="L7312" s="164">
        <v>2024</v>
      </c>
      <c r="M7312" s="164" t="s">
        <v>525</v>
      </c>
      <c r="N7312" s="164" t="s">
        <v>569</v>
      </c>
    </row>
    <row r="7313" spans="1:14" s="164" customFormat="1" ht="15" x14ac:dyDescent="0.15">
      <c r="A7313" s="164" t="s">
        <v>521</v>
      </c>
      <c r="B7313" s="164" t="s">
        <v>647</v>
      </c>
      <c r="C7313" s="164" t="s">
        <v>523</v>
      </c>
      <c r="D7313" s="164" t="s">
        <v>525</v>
      </c>
      <c r="E7313" s="164" t="s">
        <v>525</v>
      </c>
      <c r="F7313" s="193">
        <v>45776</v>
      </c>
      <c r="G7313" s="164" t="s">
        <v>651</v>
      </c>
      <c r="H7313" s="194">
        <v>84258</v>
      </c>
      <c r="I7313" s="164" t="s">
        <v>16</v>
      </c>
      <c r="L7313" s="164">
        <v>2024</v>
      </c>
      <c r="M7313" s="164" t="s">
        <v>525</v>
      </c>
      <c r="N7313" s="164" t="s">
        <v>569</v>
      </c>
    </row>
    <row r="7314" spans="1:14" s="164" customFormat="1" ht="15" x14ac:dyDescent="0.15">
      <c r="A7314" s="164" t="s">
        <v>521</v>
      </c>
      <c r="B7314" s="164" t="s">
        <v>647</v>
      </c>
      <c r="C7314" s="164" t="s">
        <v>523</v>
      </c>
      <c r="D7314" s="164" t="s">
        <v>525</v>
      </c>
      <c r="E7314" s="164" t="s">
        <v>531</v>
      </c>
      <c r="F7314" s="193">
        <v>45776</v>
      </c>
      <c r="G7314" s="164" t="s">
        <v>651</v>
      </c>
      <c r="H7314" s="194">
        <v>333549</v>
      </c>
      <c r="I7314" s="164" t="s">
        <v>16</v>
      </c>
      <c r="L7314" s="164">
        <v>2024</v>
      </c>
      <c r="M7314" s="164" t="s">
        <v>525</v>
      </c>
      <c r="N7314" s="164" t="s">
        <v>569</v>
      </c>
    </row>
    <row r="7315" spans="1:14" s="164" customFormat="1" ht="15" x14ac:dyDescent="0.15">
      <c r="A7315" s="164" t="s">
        <v>521</v>
      </c>
      <c r="B7315" s="164" t="s">
        <v>647</v>
      </c>
      <c r="C7315" s="164" t="s">
        <v>523</v>
      </c>
      <c r="D7315" s="164" t="s">
        <v>525</v>
      </c>
      <c r="E7315" s="164" t="s">
        <v>525</v>
      </c>
      <c r="F7315" s="193">
        <v>45776</v>
      </c>
      <c r="G7315" s="164" t="s">
        <v>649</v>
      </c>
      <c r="H7315" s="194">
        <v>938487</v>
      </c>
      <c r="I7315" s="164" t="s">
        <v>16</v>
      </c>
      <c r="L7315" s="164">
        <v>2024</v>
      </c>
      <c r="M7315" s="164" t="s">
        <v>525</v>
      </c>
      <c r="N7315" s="164" t="s">
        <v>569</v>
      </c>
    </row>
    <row r="7316" spans="1:14" s="164" customFormat="1" ht="15" x14ac:dyDescent="0.15">
      <c r="A7316" s="164" t="s">
        <v>521</v>
      </c>
      <c r="B7316" s="164" t="s">
        <v>647</v>
      </c>
      <c r="C7316" s="164" t="s">
        <v>523</v>
      </c>
      <c r="D7316" s="164" t="s">
        <v>525</v>
      </c>
      <c r="E7316" s="164" t="s">
        <v>531</v>
      </c>
      <c r="F7316" s="193">
        <v>45776</v>
      </c>
      <c r="G7316" s="164" t="s">
        <v>649</v>
      </c>
      <c r="H7316" s="194">
        <v>204754</v>
      </c>
      <c r="I7316" s="164" t="s">
        <v>16</v>
      </c>
      <c r="L7316" s="164">
        <v>2024</v>
      </c>
      <c r="M7316" s="164" t="s">
        <v>525</v>
      </c>
      <c r="N7316" s="164" t="s">
        <v>569</v>
      </c>
    </row>
    <row r="7317" spans="1:14" s="164" customFormat="1" ht="15" x14ac:dyDescent="0.15">
      <c r="A7317" s="164" t="s">
        <v>521</v>
      </c>
      <c r="B7317" s="164" t="s">
        <v>647</v>
      </c>
      <c r="C7317" s="164" t="s">
        <v>523</v>
      </c>
      <c r="D7317" s="164" t="s">
        <v>525</v>
      </c>
      <c r="E7317" s="164" t="s">
        <v>525</v>
      </c>
      <c r="F7317" s="193">
        <v>45776</v>
      </c>
      <c r="G7317" s="164" t="s">
        <v>652</v>
      </c>
      <c r="H7317" s="194">
        <v>165484</v>
      </c>
      <c r="I7317" s="164" t="s">
        <v>16</v>
      </c>
      <c r="L7317" s="164">
        <v>2024</v>
      </c>
      <c r="M7317" s="164" t="s">
        <v>525</v>
      </c>
      <c r="N7317" s="164" t="s">
        <v>569</v>
      </c>
    </row>
    <row r="7318" spans="1:14" s="164" customFormat="1" ht="15" x14ac:dyDescent="0.15">
      <c r="A7318" s="164" t="s">
        <v>521</v>
      </c>
      <c r="B7318" s="164" t="s">
        <v>647</v>
      </c>
      <c r="C7318" s="164" t="s">
        <v>523</v>
      </c>
      <c r="D7318" s="164" t="s">
        <v>525</v>
      </c>
      <c r="E7318" s="164" t="s">
        <v>531</v>
      </c>
      <c r="F7318" s="193">
        <v>45776</v>
      </c>
      <c r="G7318" s="164" t="s">
        <v>652</v>
      </c>
      <c r="H7318" s="194">
        <v>434346</v>
      </c>
      <c r="I7318" s="164" t="s">
        <v>16</v>
      </c>
      <c r="L7318" s="164">
        <v>2024</v>
      </c>
      <c r="M7318" s="164" t="s">
        <v>525</v>
      </c>
      <c r="N7318" s="164" t="s">
        <v>569</v>
      </c>
    </row>
    <row r="7319" spans="1:14" s="164" customFormat="1" ht="15" x14ac:dyDescent="0.15">
      <c r="A7319" s="164" t="s">
        <v>521</v>
      </c>
      <c r="B7319" s="164" t="s">
        <v>617</v>
      </c>
      <c r="C7319" s="164" t="s">
        <v>523</v>
      </c>
      <c r="D7319" s="164" t="s">
        <v>525</v>
      </c>
      <c r="E7319" s="164" t="s">
        <v>531</v>
      </c>
      <c r="F7319" s="193">
        <v>45776</v>
      </c>
      <c r="G7319" s="164" t="s">
        <v>619</v>
      </c>
      <c r="H7319" s="194">
        <v>72409</v>
      </c>
      <c r="I7319" s="164" t="s">
        <v>22</v>
      </c>
      <c r="L7319" s="164">
        <v>2024</v>
      </c>
      <c r="M7319" s="164" t="s">
        <v>525</v>
      </c>
      <c r="N7319" s="164" t="s">
        <v>569</v>
      </c>
    </row>
    <row r="7320" spans="1:14" s="164" customFormat="1" ht="15" x14ac:dyDescent="0.15">
      <c r="A7320" s="164" t="s">
        <v>521</v>
      </c>
      <c r="B7320" s="164" t="s">
        <v>586</v>
      </c>
      <c r="C7320" s="164" t="s">
        <v>523</v>
      </c>
      <c r="D7320" s="164" t="s">
        <v>525</v>
      </c>
      <c r="E7320" s="164" t="s">
        <v>531</v>
      </c>
      <c r="F7320" s="193">
        <v>45776</v>
      </c>
      <c r="G7320" s="164" t="s">
        <v>619</v>
      </c>
      <c r="H7320" s="194">
        <v>801185</v>
      </c>
      <c r="I7320" s="164" t="s">
        <v>22</v>
      </c>
      <c r="L7320" s="164">
        <v>2024</v>
      </c>
      <c r="M7320" s="164" t="s">
        <v>525</v>
      </c>
      <c r="N7320" s="164" t="s">
        <v>569</v>
      </c>
    </row>
    <row r="7321" spans="1:14" s="164" customFormat="1" ht="15" x14ac:dyDescent="0.15">
      <c r="A7321" s="164" t="s">
        <v>521</v>
      </c>
      <c r="B7321" s="164" t="s">
        <v>609</v>
      </c>
      <c r="C7321" s="164" t="s">
        <v>523</v>
      </c>
      <c r="D7321" s="164" t="s">
        <v>530</v>
      </c>
      <c r="E7321" s="164" t="s">
        <v>518</v>
      </c>
      <c r="F7321" s="193">
        <v>45776</v>
      </c>
      <c r="G7321" s="164" t="s">
        <v>25</v>
      </c>
      <c r="H7321" s="194">
        <v>649600</v>
      </c>
      <c r="I7321" s="164" t="s">
        <v>16</v>
      </c>
      <c r="J7321" s="164">
        <v>1624</v>
      </c>
      <c r="L7321" s="164">
        <v>2025</v>
      </c>
      <c r="M7321" s="164" t="s">
        <v>525</v>
      </c>
      <c r="N7321" s="164" t="s">
        <v>526</v>
      </c>
    </row>
    <row r="7322" spans="1:14" s="164" customFormat="1" ht="15" x14ac:dyDescent="0.15">
      <c r="A7322" s="164" t="s">
        <v>521</v>
      </c>
      <c r="B7322" s="164" t="s">
        <v>609</v>
      </c>
      <c r="C7322" s="164" t="s">
        <v>523</v>
      </c>
      <c r="D7322" s="164" t="s">
        <v>530</v>
      </c>
      <c r="E7322" s="164" t="s">
        <v>517</v>
      </c>
      <c r="F7322" s="193">
        <v>45776</v>
      </c>
      <c r="G7322" s="164" t="s">
        <v>25</v>
      </c>
      <c r="H7322" s="194">
        <v>7168000</v>
      </c>
      <c r="I7322" s="164" t="s">
        <v>16</v>
      </c>
      <c r="J7322" s="164">
        <v>17920</v>
      </c>
      <c r="L7322" s="164">
        <v>2025</v>
      </c>
      <c r="M7322" s="164" t="s">
        <v>525</v>
      </c>
      <c r="N7322" s="164" t="s">
        <v>526</v>
      </c>
    </row>
    <row r="7323" spans="1:14" s="164" customFormat="1" ht="15" x14ac:dyDescent="0.15">
      <c r="A7323" s="164" t="s">
        <v>521</v>
      </c>
      <c r="B7323" s="164" t="s">
        <v>609</v>
      </c>
      <c r="C7323" s="164" t="s">
        <v>523</v>
      </c>
      <c r="D7323" s="164" t="s">
        <v>524</v>
      </c>
      <c r="E7323" s="164" t="s">
        <v>519</v>
      </c>
      <c r="F7323" s="193">
        <v>45776</v>
      </c>
      <c r="G7323" s="164" t="s">
        <v>25</v>
      </c>
      <c r="H7323" s="194">
        <v>43350</v>
      </c>
      <c r="I7323" s="164" t="s">
        <v>16</v>
      </c>
      <c r="J7323" s="164">
        <v>510</v>
      </c>
      <c r="L7323" s="164">
        <v>2025</v>
      </c>
      <c r="M7323" s="164" t="s">
        <v>525</v>
      </c>
      <c r="N7323" s="164" t="s">
        <v>526</v>
      </c>
    </row>
    <row r="7324" spans="1:14" s="164" customFormat="1" ht="15" x14ac:dyDescent="0.15">
      <c r="A7324" s="164" t="s">
        <v>521</v>
      </c>
      <c r="B7324" s="164" t="s">
        <v>609</v>
      </c>
      <c r="C7324" s="164" t="s">
        <v>523</v>
      </c>
      <c r="D7324" s="164" t="s">
        <v>530</v>
      </c>
      <c r="E7324" s="164" t="s">
        <v>518</v>
      </c>
      <c r="F7324" s="193">
        <v>45775</v>
      </c>
      <c r="G7324" s="164" t="s">
        <v>25</v>
      </c>
      <c r="H7324" s="194">
        <v>560000</v>
      </c>
      <c r="I7324" s="164" t="s">
        <v>16</v>
      </c>
      <c r="J7324" s="164">
        <v>1400</v>
      </c>
      <c r="L7324" s="164">
        <v>2025</v>
      </c>
      <c r="M7324" s="164" t="s">
        <v>525</v>
      </c>
      <c r="N7324" s="164" t="s">
        <v>526</v>
      </c>
    </row>
    <row r="7325" spans="1:14" s="164" customFormat="1" ht="15" x14ac:dyDescent="0.15">
      <c r="A7325" s="164" t="s">
        <v>521</v>
      </c>
      <c r="B7325" s="164" t="s">
        <v>647</v>
      </c>
      <c r="C7325" s="164" t="s">
        <v>523</v>
      </c>
      <c r="D7325" s="164" t="s">
        <v>525</v>
      </c>
      <c r="E7325" s="164" t="s">
        <v>525</v>
      </c>
      <c r="F7325" s="193">
        <v>45775</v>
      </c>
      <c r="G7325" s="164" t="s">
        <v>650</v>
      </c>
      <c r="H7325" s="194">
        <v>6515560</v>
      </c>
      <c r="I7325" s="164" t="s">
        <v>16</v>
      </c>
      <c r="L7325" s="164">
        <v>2024</v>
      </c>
      <c r="M7325" s="164" t="s">
        <v>525</v>
      </c>
      <c r="N7325" s="164" t="s">
        <v>569</v>
      </c>
    </row>
    <row r="7326" spans="1:14" s="164" customFormat="1" ht="15" x14ac:dyDescent="0.15">
      <c r="A7326" s="164" t="s">
        <v>521</v>
      </c>
      <c r="B7326" s="164" t="s">
        <v>609</v>
      </c>
      <c r="C7326" s="164" t="s">
        <v>523</v>
      </c>
      <c r="D7326" s="164" t="s">
        <v>524</v>
      </c>
      <c r="E7326" s="164" t="s">
        <v>519</v>
      </c>
      <c r="F7326" s="193">
        <v>45775</v>
      </c>
      <c r="G7326" s="164" t="s">
        <v>25</v>
      </c>
      <c r="H7326" s="194">
        <v>21675</v>
      </c>
      <c r="I7326" s="164" t="s">
        <v>16</v>
      </c>
      <c r="J7326" s="164">
        <v>255</v>
      </c>
      <c r="L7326" s="164">
        <v>2025</v>
      </c>
      <c r="M7326" s="164" t="s">
        <v>525</v>
      </c>
      <c r="N7326" s="164" t="s">
        <v>526</v>
      </c>
    </row>
    <row r="7327" spans="1:14" s="164" customFormat="1" ht="15" x14ac:dyDescent="0.15">
      <c r="A7327" s="164" t="s">
        <v>521</v>
      </c>
      <c r="B7327" s="164" t="s">
        <v>647</v>
      </c>
      <c r="C7327" s="164" t="s">
        <v>523</v>
      </c>
      <c r="D7327" s="164" t="s">
        <v>525</v>
      </c>
      <c r="E7327" s="164" t="s">
        <v>519</v>
      </c>
      <c r="F7327" s="193">
        <v>45775</v>
      </c>
      <c r="G7327" s="164" t="s">
        <v>650</v>
      </c>
      <c r="H7327" s="194">
        <v>1034266</v>
      </c>
      <c r="I7327" s="164" t="s">
        <v>16</v>
      </c>
      <c r="L7327" s="164">
        <v>2024</v>
      </c>
      <c r="M7327" s="164" t="s">
        <v>525</v>
      </c>
      <c r="N7327" s="164" t="s">
        <v>569</v>
      </c>
    </row>
    <row r="7328" spans="1:14" s="164" customFormat="1" ht="15" x14ac:dyDescent="0.15">
      <c r="A7328" s="164" t="s">
        <v>521</v>
      </c>
      <c r="B7328" s="164" t="s">
        <v>609</v>
      </c>
      <c r="C7328" s="164" t="s">
        <v>523</v>
      </c>
      <c r="D7328" s="164" t="s">
        <v>530</v>
      </c>
      <c r="E7328" s="164" t="s">
        <v>517</v>
      </c>
      <c r="F7328" s="193">
        <v>45775</v>
      </c>
      <c r="G7328" s="164" t="s">
        <v>25</v>
      </c>
      <c r="H7328" s="194">
        <v>6742400</v>
      </c>
      <c r="I7328" s="164" t="s">
        <v>16</v>
      </c>
      <c r="J7328" s="164">
        <v>16856</v>
      </c>
      <c r="L7328" s="164">
        <v>2025</v>
      </c>
      <c r="M7328" s="164" t="s">
        <v>525</v>
      </c>
      <c r="N7328" s="164" t="s">
        <v>526</v>
      </c>
    </row>
    <row r="7329" spans="1:14" s="164" customFormat="1" ht="15" x14ac:dyDescent="0.15">
      <c r="A7329" s="164" t="s">
        <v>521</v>
      </c>
      <c r="B7329" s="164" t="s">
        <v>647</v>
      </c>
      <c r="C7329" s="164" t="s">
        <v>523</v>
      </c>
      <c r="D7329" s="164" t="s">
        <v>525</v>
      </c>
      <c r="E7329" s="164" t="s">
        <v>531</v>
      </c>
      <c r="F7329" s="193">
        <v>45775</v>
      </c>
      <c r="G7329" s="164" t="s">
        <v>650</v>
      </c>
      <c r="H7329" s="194">
        <v>6455735</v>
      </c>
      <c r="I7329" s="164" t="s">
        <v>16</v>
      </c>
      <c r="L7329" s="164">
        <v>2024</v>
      </c>
      <c r="M7329" s="164" t="s">
        <v>525</v>
      </c>
      <c r="N7329" s="164" t="s">
        <v>569</v>
      </c>
    </row>
    <row r="7330" spans="1:14" s="164" customFormat="1" ht="15" x14ac:dyDescent="0.15">
      <c r="A7330" s="164" t="s">
        <v>521</v>
      </c>
      <c r="B7330" s="164" t="s">
        <v>647</v>
      </c>
      <c r="C7330" s="164" t="s">
        <v>523</v>
      </c>
      <c r="D7330" s="164" t="s">
        <v>525</v>
      </c>
      <c r="E7330" s="164" t="s">
        <v>525</v>
      </c>
      <c r="F7330" s="193">
        <v>45775</v>
      </c>
      <c r="G7330" s="164" t="s">
        <v>648</v>
      </c>
      <c r="H7330" s="194">
        <v>32432</v>
      </c>
      <c r="I7330" s="164" t="s">
        <v>16</v>
      </c>
      <c r="L7330" s="164">
        <v>2024</v>
      </c>
      <c r="M7330" s="164" t="s">
        <v>525</v>
      </c>
      <c r="N7330" s="164" t="s">
        <v>569</v>
      </c>
    </row>
    <row r="7331" spans="1:14" s="164" customFormat="1" ht="15" x14ac:dyDescent="0.15">
      <c r="A7331" s="164" t="s">
        <v>521</v>
      </c>
      <c r="B7331" s="164" t="s">
        <v>647</v>
      </c>
      <c r="C7331" s="164" t="s">
        <v>523</v>
      </c>
      <c r="D7331" s="164" t="s">
        <v>525</v>
      </c>
      <c r="E7331" s="164" t="s">
        <v>531</v>
      </c>
      <c r="F7331" s="193">
        <v>45775</v>
      </c>
      <c r="G7331" s="164" t="s">
        <v>648</v>
      </c>
      <c r="H7331" s="194">
        <v>181865</v>
      </c>
      <c r="I7331" s="164" t="s">
        <v>16</v>
      </c>
      <c r="L7331" s="164">
        <v>2024</v>
      </c>
      <c r="M7331" s="164" t="s">
        <v>525</v>
      </c>
      <c r="N7331" s="164" t="s">
        <v>569</v>
      </c>
    </row>
    <row r="7332" spans="1:14" s="164" customFormat="1" ht="15" x14ac:dyDescent="0.15">
      <c r="A7332" s="164" t="s">
        <v>521</v>
      </c>
      <c r="B7332" s="164" t="s">
        <v>617</v>
      </c>
      <c r="C7332" s="164" t="s">
        <v>523</v>
      </c>
      <c r="D7332" s="164" t="s">
        <v>525</v>
      </c>
      <c r="E7332" s="164" t="s">
        <v>519</v>
      </c>
      <c r="F7332" s="193">
        <v>45775</v>
      </c>
      <c r="G7332" s="164" t="s">
        <v>651</v>
      </c>
      <c r="H7332" s="194">
        <v>47135</v>
      </c>
      <c r="I7332" s="164" t="s">
        <v>16</v>
      </c>
      <c r="L7332" s="164">
        <v>2024</v>
      </c>
      <c r="M7332" s="164" t="s">
        <v>525</v>
      </c>
      <c r="N7332" s="164" t="s">
        <v>569</v>
      </c>
    </row>
    <row r="7333" spans="1:14" s="164" customFormat="1" ht="15" x14ac:dyDescent="0.15">
      <c r="A7333" s="164" t="s">
        <v>521</v>
      </c>
      <c r="B7333" s="164" t="s">
        <v>647</v>
      </c>
      <c r="C7333" s="164" t="s">
        <v>523</v>
      </c>
      <c r="D7333" s="164" t="s">
        <v>525</v>
      </c>
      <c r="E7333" s="164" t="s">
        <v>525</v>
      </c>
      <c r="F7333" s="193">
        <v>45775</v>
      </c>
      <c r="G7333" s="164" t="s">
        <v>651</v>
      </c>
      <c r="H7333" s="194">
        <v>130038</v>
      </c>
      <c r="I7333" s="164" t="s">
        <v>16</v>
      </c>
      <c r="L7333" s="164">
        <v>2024</v>
      </c>
      <c r="M7333" s="164" t="s">
        <v>525</v>
      </c>
      <c r="N7333" s="164" t="s">
        <v>569</v>
      </c>
    </row>
    <row r="7334" spans="1:14" s="164" customFormat="1" ht="15" x14ac:dyDescent="0.15">
      <c r="A7334" s="164" t="s">
        <v>521</v>
      </c>
      <c r="B7334" s="164" t="s">
        <v>647</v>
      </c>
      <c r="C7334" s="164" t="s">
        <v>523</v>
      </c>
      <c r="D7334" s="164" t="s">
        <v>525</v>
      </c>
      <c r="E7334" s="164" t="s">
        <v>531</v>
      </c>
      <c r="F7334" s="193">
        <v>45775</v>
      </c>
      <c r="G7334" s="164" t="s">
        <v>651</v>
      </c>
      <c r="H7334" s="194">
        <v>396000</v>
      </c>
      <c r="I7334" s="164" t="s">
        <v>16</v>
      </c>
      <c r="L7334" s="164">
        <v>2024</v>
      </c>
      <c r="M7334" s="164" t="s">
        <v>525</v>
      </c>
      <c r="N7334" s="164" t="s">
        <v>569</v>
      </c>
    </row>
    <row r="7335" spans="1:14" s="164" customFormat="1" ht="15" x14ac:dyDescent="0.15">
      <c r="A7335" s="164" t="s">
        <v>521</v>
      </c>
      <c r="B7335" s="164" t="s">
        <v>647</v>
      </c>
      <c r="C7335" s="164" t="s">
        <v>523</v>
      </c>
      <c r="D7335" s="164" t="s">
        <v>525</v>
      </c>
      <c r="E7335" s="164" t="s">
        <v>525</v>
      </c>
      <c r="F7335" s="193">
        <v>45775</v>
      </c>
      <c r="G7335" s="164" t="s">
        <v>649</v>
      </c>
      <c r="H7335" s="194">
        <v>883366</v>
      </c>
      <c r="I7335" s="164" t="s">
        <v>16</v>
      </c>
      <c r="L7335" s="164">
        <v>2024</v>
      </c>
      <c r="M7335" s="164" t="s">
        <v>525</v>
      </c>
      <c r="N7335" s="164" t="s">
        <v>569</v>
      </c>
    </row>
    <row r="7336" spans="1:14" s="164" customFormat="1" ht="15" x14ac:dyDescent="0.15">
      <c r="A7336" s="164" t="s">
        <v>521</v>
      </c>
      <c r="B7336" s="164" t="s">
        <v>647</v>
      </c>
      <c r="C7336" s="164" t="s">
        <v>523</v>
      </c>
      <c r="D7336" s="164" t="s">
        <v>525</v>
      </c>
      <c r="E7336" s="164" t="s">
        <v>531</v>
      </c>
      <c r="F7336" s="193">
        <v>45775</v>
      </c>
      <c r="G7336" s="164" t="s">
        <v>649</v>
      </c>
      <c r="H7336" s="194">
        <v>153747</v>
      </c>
      <c r="I7336" s="164" t="s">
        <v>16</v>
      </c>
      <c r="L7336" s="164">
        <v>2024</v>
      </c>
      <c r="M7336" s="164" t="s">
        <v>525</v>
      </c>
      <c r="N7336" s="164" t="s">
        <v>569</v>
      </c>
    </row>
    <row r="7337" spans="1:14" s="164" customFormat="1" ht="15" x14ac:dyDescent="0.15">
      <c r="A7337" s="164" t="s">
        <v>521</v>
      </c>
      <c r="B7337" s="164" t="s">
        <v>617</v>
      </c>
      <c r="C7337" s="164" t="s">
        <v>523</v>
      </c>
      <c r="D7337" s="164" t="s">
        <v>525</v>
      </c>
      <c r="E7337" s="164" t="s">
        <v>531</v>
      </c>
      <c r="F7337" s="193">
        <v>45775</v>
      </c>
      <c r="G7337" s="164" t="s">
        <v>587</v>
      </c>
      <c r="H7337" s="194">
        <v>352000</v>
      </c>
      <c r="I7337" s="164" t="s">
        <v>22</v>
      </c>
      <c r="L7337" s="164">
        <v>2024</v>
      </c>
      <c r="M7337" s="164" t="s">
        <v>525</v>
      </c>
      <c r="N7337" s="164" t="s">
        <v>569</v>
      </c>
    </row>
    <row r="7338" spans="1:14" s="164" customFormat="1" ht="15" x14ac:dyDescent="0.15">
      <c r="A7338" s="164" t="s">
        <v>521</v>
      </c>
      <c r="B7338" s="164" t="s">
        <v>586</v>
      </c>
      <c r="C7338" s="164" t="s">
        <v>523</v>
      </c>
      <c r="D7338" s="164" t="s">
        <v>525</v>
      </c>
      <c r="E7338" s="164" t="s">
        <v>531</v>
      </c>
      <c r="F7338" s="193">
        <v>45775</v>
      </c>
      <c r="G7338" s="164" t="s">
        <v>587</v>
      </c>
      <c r="H7338" s="194">
        <v>43362</v>
      </c>
      <c r="I7338" s="164" t="s">
        <v>22</v>
      </c>
      <c r="L7338" s="164">
        <v>2024</v>
      </c>
      <c r="M7338" s="164" t="s">
        <v>525</v>
      </c>
      <c r="N7338" s="164" t="s">
        <v>569</v>
      </c>
    </row>
    <row r="7339" spans="1:14" s="164" customFormat="1" ht="15" x14ac:dyDescent="0.15">
      <c r="A7339" s="164" t="s">
        <v>521</v>
      </c>
      <c r="B7339" s="164" t="s">
        <v>617</v>
      </c>
      <c r="C7339" s="164" t="s">
        <v>523</v>
      </c>
      <c r="D7339" s="164" t="s">
        <v>525</v>
      </c>
      <c r="E7339" s="164" t="s">
        <v>525</v>
      </c>
      <c r="F7339" s="193">
        <v>45775</v>
      </c>
      <c r="G7339" s="164" t="s">
        <v>568</v>
      </c>
      <c r="H7339" s="194">
        <v>18476</v>
      </c>
      <c r="I7339" s="164" t="s">
        <v>22</v>
      </c>
      <c r="L7339" s="164">
        <v>2024</v>
      </c>
      <c r="M7339" s="164" t="s">
        <v>525</v>
      </c>
      <c r="N7339" s="164" t="s">
        <v>569</v>
      </c>
    </row>
    <row r="7340" spans="1:14" s="164" customFormat="1" ht="15" x14ac:dyDescent="0.15">
      <c r="A7340" s="164" t="s">
        <v>521</v>
      </c>
      <c r="B7340" s="164" t="s">
        <v>586</v>
      </c>
      <c r="C7340" s="164" t="s">
        <v>523</v>
      </c>
      <c r="D7340" s="164" t="s">
        <v>525</v>
      </c>
      <c r="E7340" s="164" t="s">
        <v>531</v>
      </c>
      <c r="F7340" s="193">
        <v>45775</v>
      </c>
      <c r="G7340" s="164" t="s">
        <v>23</v>
      </c>
      <c r="H7340" s="194">
        <v>169675</v>
      </c>
      <c r="I7340" s="164" t="s">
        <v>22</v>
      </c>
      <c r="L7340" s="164">
        <v>2024</v>
      </c>
      <c r="M7340" s="164" t="s">
        <v>525</v>
      </c>
      <c r="N7340" s="164" t="s">
        <v>569</v>
      </c>
    </row>
    <row r="7341" spans="1:14" s="164" customFormat="1" ht="15" x14ac:dyDescent="0.15">
      <c r="A7341" s="164" t="s">
        <v>521</v>
      </c>
      <c r="B7341" s="164" t="s">
        <v>609</v>
      </c>
      <c r="C7341" s="164" t="s">
        <v>523</v>
      </c>
      <c r="D7341" s="164" t="s">
        <v>524</v>
      </c>
      <c r="E7341" s="164" t="s">
        <v>519</v>
      </c>
      <c r="F7341" s="193">
        <v>45774</v>
      </c>
      <c r="G7341" s="164" t="s">
        <v>25</v>
      </c>
      <c r="H7341" s="194">
        <v>7225</v>
      </c>
      <c r="I7341" s="164" t="s">
        <v>16</v>
      </c>
      <c r="J7341" s="164">
        <v>85</v>
      </c>
      <c r="L7341" s="164">
        <v>2025</v>
      </c>
      <c r="M7341" s="164" t="s">
        <v>525</v>
      </c>
      <c r="N7341" s="164" t="s">
        <v>526</v>
      </c>
    </row>
    <row r="7342" spans="1:14" s="164" customFormat="1" ht="15" x14ac:dyDescent="0.15">
      <c r="A7342" s="164" t="s">
        <v>521</v>
      </c>
      <c r="B7342" s="164" t="s">
        <v>609</v>
      </c>
      <c r="C7342" s="164" t="s">
        <v>523</v>
      </c>
      <c r="D7342" s="164" t="s">
        <v>530</v>
      </c>
      <c r="E7342" s="164" t="s">
        <v>517</v>
      </c>
      <c r="F7342" s="193">
        <v>45774</v>
      </c>
      <c r="G7342" s="164" t="s">
        <v>25</v>
      </c>
      <c r="H7342" s="194">
        <v>4928000</v>
      </c>
      <c r="I7342" s="164" t="s">
        <v>16</v>
      </c>
      <c r="J7342" s="164">
        <v>12320</v>
      </c>
      <c r="L7342" s="164">
        <v>2025</v>
      </c>
      <c r="M7342" s="164" t="s">
        <v>525</v>
      </c>
      <c r="N7342" s="164" t="s">
        <v>526</v>
      </c>
    </row>
    <row r="7343" spans="1:14" s="164" customFormat="1" ht="15" x14ac:dyDescent="0.15">
      <c r="A7343" s="164" t="s">
        <v>521</v>
      </c>
      <c r="B7343" s="164" t="s">
        <v>609</v>
      </c>
      <c r="C7343" s="164" t="s">
        <v>523</v>
      </c>
      <c r="D7343" s="164" t="s">
        <v>530</v>
      </c>
      <c r="E7343" s="164" t="s">
        <v>518</v>
      </c>
      <c r="F7343" s="193">
        <v>45774</v>
      </c>
      <c r="G7343" s="164" t="s">
        <v>25</v>
      </c>
      <c r="H7343" s="194">
        <v>224000</v>
      </c>
      <c r="I7343" s="164" t="s">
        <v>16</v>
      </c>
      <c r="J7343" s="164">
        <v>560</v>
      </c>
      <c r="L7343" s="164">
        <v>2025</v>
      </c>
      <c r="M7343" s="164" t="s">
        <v>525</v>
      </c>
      <c r="N7343" s="164" t="s">
        <v>526</v>
      </c>
    </row>
    <row r="7344" spans="1:14" s="164" customFormat="1" ht="15" x14ac:dyDescent="0.15">
      <c r="A7344" s="164" t="s">
        <v>521</v>
      </c>
      <c r="B7344" s="164" t="s">
        <v>609</v>
      </c>
      <c r="C7344" s="164" t="s">
        <v>523</v>
      </c>
      <c r="D7344" s="164" t="s">
        <v>530</v>
      </c>
      <c r="E7344" s="164" t="s">
        <v>518</v>
      </c>
      <c r="F7344" s="193">
        <v>45773</v>
      </c>
      <c r="G7344" s="164" t="s">
        <v>25</v>
      </c>
      <c r="H7344" s="194">
        <v>425600</v>
      </c>
      <c r="I7344" s="164" t="s">
        <v>16</v>
      </c>
      <c r="J7344" s="164">
        <v>1064</v>
      </c>
      <c r="L7344" s="164">
        <v>2025</v>
      </c>
      <c r="M7344" s="164" t="s">
        <v>525</v>
      </c>
      <c r="N7344" s="164" t="s">
        <v>526</v>
      </c>
    </row>
    <row r="7345" spans="1:14" s="164" customFormat="1" ht="15" x14ac:dyDescent="0.15">
      <c r="A7345" s="164" t="s">
        <v>521</v>
      </c>
      <c r="B7345" s="164" t="s">
        <v>609</v>
      </c>
      <c r="C7345" s="164" t="s">
        <v>523</v>
      </c>
      <c r="D7345" s="164" t="s">
        <v>524</v>
      </c>
      <c r="E7345" s="164" t="s">
        <v>519</v>
      </c>
      <c r="F7345" s="193">
        <v>45773</v>
      </c>
      <c r="G7345" s="164" t="s">
        <v>25</v>
      </c>
      <c r="H7345" s="194">
        <v>14450</v>
      </c>
      <c r="I7345" s="164" t="s">
        <v>16</v>
      </c>
      <c r="J7345" s="164">
        <v>170</v>
      </c>
      <c r="L7345" s="164">
        <v>2025</v>
      </c>
      <c r="M7345" s="164" t="s">
        <v>525</v>
      </c>
      <c r="N7345" s="164" t="s">
        <v>526</v>
      </c>
    </row>
    <row r="7346" spans="1:14" s="164" customFormat="1" ht="15" x14ac:dyDescent="0.15">
      <c r="A7346" s="164" t="s">
        <v>521</v>
      </c>
      <c r="B7346" s="164" t="s">
        <v>609</v>
      </c>
      <c r="C7346" s="164" t="s">
        <v>523</v>
      </c>
      <c r="D7346" s="164" t="s">
        <v>530</v>
      </c>
      <c r="E7346" s="164" t="s">
        <v>517</v>
      </c>
      <c r="F7346" s="193">
        <v>45773</v>
      </c>
      <c r="G7346" s="164" t="s">
        <v>25</v>
      </c>
      <c r="H7346" s="194">
        <v>5264000</v>
      </c>
      <c r="I7346" s="164" t="s">
        <v>16</v>
      </c>
      <c r="J7346" s="164">
        <v>13160</v>
      </c>
      <c r="L7346" s="164">
        <v>2025</v>
      </c>
      <c r="M7346" s="164" t="s">
        <v>525</v>
      </c>
      <c r="N7346" s="164" t="s">
        <v>526</v>
      </c>
    </row>
    <row r="7347" spans="1:14" s="164" customFormat="1" ht="15" x14ac:dyDescent="0.15">
      <c r="A7347" s="164" t="s">
        <v>521</v>
      </c>
      <c r="B7347" s="164" t="s">
        <v>647</v>
      </c>
      <c r="C7347" s="164" t="s">
        <v>523</v>
      </c>
      <c r="D7347" s="164" t="s">
        <v>525</v>
      </c>
      <c r="E7347" s="164" t="s">
        <v>525</v>
      </c>
      <c r="F7347" s="193">
        <v>45772</v>
      </c>
      <c r="G7347" s="164" t="s">
        <v>650</v>
      </c>
      <c r="H7347" s="194">
        <v>1303268</v>
      </c>
      <c r="I7347" s="164" t="s">
        <v>16</v>
      </c>
      <c r="L7347" s="164">
        <v>2024</v>
      </c>
      <c r="M7347" s="164" t="s">
        <v>525</v>
      </c>
      <c r="N7347" s="164" t="s">
        <v>569</v>
      </c>
    </row>
    <row r="7348" spans="1:14" s="164" customFormat="1" ht="15" x14ac:dyDescent="0.15">
      <c r="A7348" s="164" t="s">
        <v>521</v>
      </c>
      <c r="B7348" s="164" t="s">
        <v>609</v>
      </c>
      <c r="C7348" s="164" t="s">
        <v>523</v>
      </c>
      <c r="D7348" s="164" t="s">
        <v>530</v>
      </c>
      <c r="E7348" s="164" t="s">
        <v>518</v>
      </c>
      <c r="F7348" s="193">
        <v>45772</v>
      </c>
      <c r="G7348" s="164" t="s">
        <v>25</v>
      </c>
      <c r="H7348" s="194">
        <v>470400</v>
      </c>
      <c r="I7348" s="164" t="s">
        <v>16</v>
      </c>
      <c r="J7348" s="164">
        <v>1176</v>
      </c>
      <c r="L7348" s="164">
        <v>2025</v>
      </c>
      <c r="M7348" s="164" t="s">
        <v>525</v>
      </c>
      <c r="N7348" s="164" t="s">
        <v>526</v>
      </c>
    </row>
    <row r="7349" spans="1:14" s="164" customFormat="1" ht="15" x14ac:dyDescent="0.15">
      <c r="A7349" s="164" t="s">
        <v>521</v>
      </c>
      <c r="B7349" s="164" t="s">
        <v>647</v>
      </c>
      <c r="C7349" s="164" t="s">
        <v>523</v>
      </c>
      <c r="D7349" s="164" t="s">
        <v>525</v>
      </c>
      <c r="E7349" s="164" t="s">
        <v>519</v>
      </c>
      <c r="F7349" s="193">
        <v>45772</v>
      </c>
      <c r="G7349" s="164" t="s">
        <v>650</v>
      </c>
      <c r="H7349" s="194">
        <v>485441</v>
      </c>
      <c r="I7349" s="164" t="s">
        <v>16</v>
      </c>
      <c r="L7349" s="164">
        <v>2024</v>
      </c>
      <c r="M7349" s="164" t="s">
        <v>525</v>
      </c>
      <c r="N7349" s="164" t="s">
        <v>569</v>
      </c>
    </row>
    <row r="7350" spans="1:14" s="164" customFormat="1" ht="15" x14ac:dyDescent="0.15">
      <c r="A7350" s="164" t="s">
        <v>521</v>
      </c>
      <c r="B7350" s="164" t="s">
        <v>609</v>
      </c>
      <c r="C7350" s="164" t="s">
        <v>523</v>
      </c>
      <c r="D7350" s="164" t="s">
        <v>524</v>
      </c>
      <c r="E7350" s="164" t="s">
        <v>519</v>
      </c>
      <c r="F7350" s="193">
        <v>45772</v>
      </c>
      <c r="G7350" s="164" t="s">
        <v>25</v>
      </c>
      <c r="H7350" s="194">
        <v>21675</v>
      </c>
      <c r="I7350" s="164" t="s">
        <v>16</v>
      </c>
      <c r="J7350" s="164">
        <v>255</v>
      </c>
      <c r="L7350" s="164">
        <v>2025</v>
      </c>
      <c r="M7350" s="164" t="s">
        <v>525</v>
      </c>
      <c r="N7350" s="164" t="s">
        <v>526</v>
      </c>
    </row>
    <row r="7351" spans="1:14" s="164" customFormat="1" ht="15" x14ac:dyDescent="0.15">
      <c r="A7351" s="164" t="s">
        <v>521</v>
      </c>
      <c r="B7351" s="164" t="s">
        <v>647</v>
      </c>
      <c r="C7351" s="164" t="s">
        <v>523</v>
      </c>
      <c r="D7351" s="164" t="s">
        <v>525</v>
      </c>
      <c r="E7351" s="164" t="s">
        <v>531</v>
      </c>
      <c r="F7351" s="193">
        <v>45772</v>
      </c>
      <c r="G7351" s="164" t="s">
        <v>650</v>
      </c>
      <c r="H7351" s="194">
        <v>5626200</v>
      </c>
      <c r="I7351" s="164" t="s">
        <v>16</v>
      </c>
      <c r="L7351" s="164">
        <v>2024</v>
      </c>
      <c r="M7351" s="164" t="s">
        <v>525</v>
      </c>
      <c r="N7351" s="164" t="s">
        <v>569</v>
      </c>
    </row>
    <row r="7352" spans="1:14" s="164" customFormat="1" ht="15" x14ac:dyDescent="0.15">
      <c r="A7352" s="164" t="s">
        <v>521</v>
      </c>
      <c r="B7352" s="164" t="s">
        <v>609</v>
      </c>
      <c r="C7352" s="164" t="s">
        <v>523</v>
      </c>
      <c r="D7352" s="164" t="s">
        <v>530</v>
      </c>
      <c r="E7352" s="164" t="s">
        <v>517</v>
      </c>
      <c r="F7352" s="193">
        <v>45772</v>
      </c>
      <c r="G7352" s="164" t="s">
        <v>25</v>
      </c>
      <c r="H7352" s="194">
        <v>5712000</v>
      </c>
      <c r="I7352" s="164" t="s">
        <v>16</v>
      </c>
      <c r="J7352" s="164">
        <v>14280</v>
      </c>
      <c r="L7352" s="164">
        <v>2025</v>
      </c>
      <c r="M7352" s="164" t="s">
        <v>525</v>
      </c>
      <c r="N7352" s="164" t="s">
        <v>526</v>
      </c>
    </row>
    <row r="7353" spans="1:14" s="164" customFormat="1" ht="15" x14ac:dyDescent="0.15">
      <c r="A7353" s="164" t="s">
        <v>521</v>
      </c>
      <c r="B7353" s="164" t="s">
        <v>647</v>
      </c>
      <c r="C7353" s="164" t="s">
        <v>523</v>
      </c>
      <c r="D7353" s="164" t="s">
        <v>525</v>
      </c>
      <c r="E7353" s="164" t="s">
        <v>525</v>
      </c>
      <c r="F7353" s="193">
        <v>45772</v>
      </c>
      <c r="G7353" s="164" t="s">
        <v>648</v>
      </c>
      <c r="H7353" s="194">
        <v>65298</v>
      </c>
      <c r="I7353" s="164" t="s">
        <v>16</v>
      </c>
      <c r="L7353" s="164">
        <v>2024</v>
      </c>
      <c r="M7353" s="164" t="s">
        <v>525</v>
      </c>
      <c r="N7353" s="164" t="s">
        <v>569</v>
      </c>
    </row>
    <row r="7354" spans="1:14" s="164" customFormat="1" ht="15" x14ac:dyDescent="0.15">
      <c r="A7354" s="164" t="s">
        <v>521</v>
      </c>
      <c r="B7354" s="164" t="s">
        <v>647</v>
      </c>
      <c r="C7354" s="164" t="s">
        <v>523</v>
      </c>
      <c r="D7354" s="164" t="s">
        <v>525</v>
      </c>
      <c r="E7354" s="164" t="s">
        <v>531</v>
      </c>
      <c r="F7354" s="193">
        <v>45772</v>
      </c>
      <c r="G7354" s="164" t="s">
        <v>648</v>
      </c>
      <c r="H7354" s="194">
        <v>239954</v>
      </c>
      <c r="I7354" s="164" t="s">
        <v>16</v>
      </c>
      <c r="L7354" s="164">
        <v>2024</v>
      </c>
      <c r="M7354" s="164" t="s">
        <v>525</v>
      </c>
      <c r="N7354" s="164" t="s">
        <v>569</v>
      </c>
    </row>
    <row r="7355" spans="1:14" s="164" customFormat="1" ht="15" x14ac:dyDescent="0.15">
      <c r="A7355" s="164" t="s">
        <v>521</v>
      </c>
      <c r="B7355" s="164" t="s">
        <v>647</v>
      </c>
      <c r="C7355" s="164" t="s">
        <v>523</v>
      </c>
      <c r="D7355" s="164" t="s">
        <v>525</v>
      </c>
      <c r="E7355" s="164" t="s">
        <v>525</v>
      </c>
      <c r="F7355" s="193">
        <v>45772</v>
      </c>
      <c r="G7355" s="164" t="s">
        <v>651</v>
      </c>
      <c r="H7355" s="194">
        <v>42249</v>
      </c>
      <c r="I7355" s="164" t="s">
        <v>16</v>
      </c>
      <c r="L7355" s="164">
        <v>2024</v>
      </c>
      <c r="M7355" s="164" t="s">
        <v>525</v>
      </c>
      <c r="N7355" s="164" t="s">
        <v>569</v>
      </c>
    </row>
    <row r="7356" spans="1:14" s="164" customFormat="1" ht="15" x14ac:dyDescent="0.15">
      <c r="A7356" s="164" t="s">
        <v>521</v>
      </c>
      <c r="B7356" s="164" t="s">
        <v>647</v>
      </c>
      <c r="C7356" s="164" t="s">
        <v>523</v>
      </c>
      <c r="D7356" s="164" t="s">
        <v>525</v>
      </c>
      <c r="E7356" s="164" t="s">
        <v>525</v>
      </c>
      <c r="F7356" s="193">
        <v>45772</v>
      </c>
      <c r="G7356" s="164" t="s">
        <v>649</v>
      </c>
      <c r="H7356" s="194">
        <v>945215</v>
      </c>
      <c r="I7356" s="164" t="s">
        <v>16</v>
      </c>
      <c r="L7356" s="164">
        <v>2024</v>
      </c>
      <c r="M7356" s="164" t="s">
        <v>525</v>
      </c>
      <c r="N7356" s="164" t="s">
        <v>569</v>
      </c>
    </row>
    <row r="7357" spans="1:14" s="164" customFormat="1" ht="15" x14ac:dyDescent="0.15">
      <c r="A7357" s="164" t="s">
        <v>521</v>
      </c>
      <c r="B7357" s="164" t="s">
        <v>686</v>
      </c>
      <c r="C7357" s="164" t="s">
        <v>523</v>
      </c>
      <c r="D7357" s="164" t="s">
        <v>525</v>
      </c>
      <c r="E7357" s="164" t="s">
        <v>525</v>
      </c>
      <c r="F7357" s="193">
        <v>45772</v>
      </c>
      <c r="G7357" s="164" t="s">
        <v>589</v>
      </c>
      <c r="H7357" s="194">
        <v>151866</v>
      </c>
      <c r="I7357" s="164" t="s">
        <v>22</v>
      </c>
      <c r="L7357" s="164">
        <v>2024</v>
      </c>
      <c r="M7357" s="164" t="s">
        <v>525</v>
      </c>
      <c r="N7357" s="164" t="s">
        <v>569</v>
      </c>
    </row>
    <row r="7358" spans="1:14" s="164" customFormat="1" ht="15" x14ac:dyDescent="0.15">
      <c r="A7358" s="164" t="s">
        <v>521</v>
      </c>
      <c r="B7358" s="164" t="s">
        <v>603</v>
      </c>
      <c r="C7358" s="164" t="s">
        <v>523</v>
      </c>
      <c r="D7358" s="164" t="s">
        <v>525</v>
      </c>
      <c r="E7358" s="164" t="s">
        <v>525</v>
      </c>
      <c r="F7358" s="193">
        <v>45772</v>
      </c>
      <c r="G7358" s="164" t="s">
        <v>604</v>
      </c>
      <c r="H7358" s="194">
        <v>14060</v>
      </c>
      <c r="I7358" s="164" t="s">
        <v>22</v>
      </c>
      <c r="L7358" s="164">
        <v>2024</v>
      </c>
      <c r="M7358" s="164" t="s">
        <v>525</v>
      </c>
      <c r="N7358" s="164" t="s">
        <v>569</v>
      </c>
    </row>
    <row r="7359" spans="1:14" s="164" customFormat="1" ht="15" x14ac:dyDescent="0.15">
      <c r="A7359" s="164" t="s">
        <v>521</v>
      </c>
      <c r="B7359" s="164" t="s">
        <v>617</v>
      </c>
      <c r="C7359" s="164" t="s">
        <v>523</v>
      </c>
      <c r="D7359" s="164" t="s">
        <v>525</v>
      </c>
      <c r="E7359" s="164" t="s">
        <v>531</v>
      </c>
      <c r="F7359" s="193">
        <v>45772</v>
      </c>
      <c r="G7359" s="164" t="s">
        <v>23</v>
      </c>
      <c r="H7359" s="194">
        <v>2880680</v>
      </c>
      <c r="I7359" s="164" t="s">
        <v>22</v>
      </c>
      <c r="L7359" s="164">
        <v>2024</v>
      </c>
      <c r="M7359" s="164" t="s">
        <v>525</v>
      </c>
      <c r="N7359" s="164" t="s">
        <v>569</v>
      </c>
    </row>
    <row r="7360" spans="1:14" s="164" customFormat="1" ht="15" x14ac:dyDescent="0.15">
      <c r="A7360" s="164" t="s">
        <v>521</v>
      </c>
      <c r="B7360" s="164" t="s">
        <v>638</v>
      </c>
      <c r="C7360" s="164" t="s">
        <v>523</v>
      </c>
      <c r="D7360" s="164" t="s">
        <v>525</v>
      </c>
      <c r="E7360" s="164" t="s">
        <v>525</v>
      </c>
      <c r="F7360" s="193">
        <v>45772</v>
      </c>
      <c r="G7360" s="164" t="s">
        <v>23</v>
      </c>
      <c r="H7360" s="194">
        <v>18861</v>
      </c>
      <c r="I7360" s="164" t="s">
        <v>22</v>
      </c>
      <c r="L7360" s="164">
        <v>2024</v>
      </c>
      <c r="M7360" s="164" t="s">
        <v>525</v>
      </c>
      <c r="N7360" s="164" t="s">
        <v>569</v>
      </c>
    </row>
    <row r="7361" spans="1:14" s="164" customFormat="1" ht="15" x14ac:dyDescent="0.15">
      <c r="A7361" s="164" t="s">
        <v>521</v>
      </c>
      <c r="B7361" s="164" t="s">
        <v>586</v>
      </c>
      <c r="C7361" s="164" t="s">
        <v>523</v>
      </c>
      <c r="D7361" s="164" t="s">
        <v>525</v>
      </c>
      <c r="E7361" s="164" t="s">
        <v>531</v>
      </c>
      <c r="F7361" s="193">
        <v>45771</v>
      </c>
      <c r="G7361" s="164" t="s">
        <v>587</v>
      </c>
      <c r="H7361" s="194">
        <v>34690</v>
      </c>
      <c r="I7361" s="164" t="s">
        <v>22</v>
      </c>
      <c r="L7361" s="164">
        <v>2024</v>
      </c>
      <c r="M7361" s="164" t="s">
        <v>525</v>
      </c>
      <c r="N7361" s="164" t="s">
        <v>569</v>
      </c>
    </row>
    <row r="7362" spans="1:14" s="164" customFormat="1" ht="15" x14ac:dyDescent="0.15">
      <c r="A7362" s="164" t="s">
        <v>521</v>
      </c>
      <c r="B7362" s="164" t="s">
        <v>617</v>
      </c>
      <c r="C7362" s="164" t="s">
        <v>535</v>
      </c>
      <c r="D7362" s="164" t="s">
        <v>525</v>
      </c>
      <c r="E7362" s="164" t="s">
        <v>525</v>
      </c>
      <c r="F7362" s="193">
        <v>45771</v>
      </c>
      <c r="G7362" s="164" t="s">
        <v>568</v>
      </c>
      <c r="H7362" s="194">
        <v>150487</v>
      </c>
      <c r="I7362" s="164" t="s">
        <v>22</v>
      </c>
      <c r="L7362" s="164">
        <v>2024</v>
      </c>
      <c r="M7362" s="164" t="s">
        <v>525</v>
      </c>
      <c r="N7362" s="164" t="s">
        <v>569</v>
      </c>
    </row>
    <row r="7363" spans="1:14" s="164" customFormat="1" ht="15" x14ac:dyDescent="0.15">
      <c r="A7363" s="164" t="s">
        <v>521</v>
      </c>
      <c r="B7363" s="164" t="s">
        <v>686</v>
      </c>
      <c r="C7363" s="164" t="s">
        <v>523</v>
      </c>
      <c r="D7363" s="164" t="s">
        <v>525</v>
      </c>
      <c r="E7363" s="164" t="s">
        <v>525</v>
      </c>
      <c r="F7363" s="193">
        <v>45771</v>
      </c>
      <c r="G7363" s="164" t="s">
        <v>589</v>
      </c>
      <c r="H7363" s="194">
        <v>108108</v>
      </c>
      <c r="I7363" s="164" t="s">
        <v>22</v>
      </c>
      <c r="L7363" s="164">
        <v>2024</v>
      </c>
      <c r="M7363" s="164" t="s">
        <v>525</v>
      </c>
      <c r="N7363" s="164" t="s">
        <v>569</v>
      </c>
    </row>
    <row r="7364" spans="1:14" s="164" customFormat="1" ht="15" x14ac:dyDescent="0.15">
      <c r="A7364" s="164" t="s">
        <v>521</v>
      </c>
      <c r="B7364" s="164" t="s">
        <v>647</v>
      </c>
      <c r="C7364" s="164" t="s">
        <v>523</v>
      </c>
      <c r="D7364" s="164" t="s">
        <v>525</v>
      </c>
      <c r="E7364" s="164" t="s">
        <v>525</v>
      </c>
      <c r="F7364" s="193">
        <v>45771</v>
      </c>
      <c r="G7364" s="164" t="s">
        <v>650</v>
      </c>
      <c r="H7364" s="194">
        <v>2462119</v>
      </c>
      <c r="I7364" s="164" t="s">
        <v>16</v>
      </c>
      <c r="L7364" s="164">
        <v>2024</v>
      </c>
      <c r="M7364" s="164" t="s">
        <v>525</v>
      </c>
      <c r="N7364" s="164" t="s">
        <v>569</v>
      </c>
    </row>
    <row r="7365" spans="1:14" s="164" customFormat="1" ht="15" x14ac:dyDescent="0.15">
      <c r="A7365" s="164" t="s">
        <v>521</v>
      </c>
      <c r="B7365" s="164" t="s">
        <v>647</v>
      </c>
      <c r="C7365" s="164" t="s">
        <v>523</v>
      </c>
      <c r="D7365" s="164" t="s">
        <v>525</v>
      </c>
      <c r="E7365" s="164" t="s">
        <v>519</v>
      </c>
      <c r="F7365" s="193">
        <v>45771</v>
      </c>
      <c r="G7365" s="164" t="s">
        <v>650</v>
      </c>
      <c r="H7365" s="194">
        <v>750092</v>
      </c>
      <c r="I7365" s="164" t="s">
        <v>16</v>
      </c>
      <c r="L7365" s="164">
        <v>2024</v>
      </c>
      <c r="M7365" s="164" t="s">
        <v>525</v>
      </c>
      <c r="N7365" s="164" t="s">
        <v>569</v>
      </c>
    </row>
    <row r="7366" spans="1:14" s="164" customFormat="1" ht="15" x14ac:dyDescent="0.15">
      <c r="A7366" s="164" t="s">
        <v>521</v>
      </c>
      <c r="B7366" s="164" t="s">
        <v>647</v>
      </c>
      <c r="C7366" s="164" t="s">
        <v>523</v>
      </c>
      <c r="D7366" s="164" t="s">
        <v>525</v>
      </c>
      <c r="E7366" s="164" t="s">
        <v>531</v>
      </c>
      <c r="F7366" s="193">
        <v>45771</v>
      </c>
      <c r="G7366" s="164" t="s">
        <v>650</v>
      </c>
      <c r="H7366" s="194">
        <v>2951039</v>
      </c>
      <c r="I7366" s="164" t="s">
        <v>16</v>
      </c>
      <c r="L7366" s="164">
        <v>2024</v>
      </c>
      <c r="M7366" s="164" t="s">
        <v>525</v>
      </c>
      <c r="N7366" s="164" t="s">
        <v>569</v>
      </c>
    </row>
    <row r="7367" spans="1:14" s="164" customFormat="1" ht="15" x14ac:dyDescent="0.15">
      <c r="A7367" s="164" t="s">
        <v>521</v>
      </c>
      <c r="B7367" s="164" t="s">
        <v>647</v>
      </c>
      <c r="C7367" s="164" t="s">
        <v>523</v>
      </c>
      <c r="D7367" s="164" t="s">
        <v>525</v>
      </c>
      <c r="E7367" s="164" t="s">
        <v>525</v>
      </c>
      <c r="F7367" s="193">
        <v>45771</v>
      </c>
      <c r="G7367" s="164" t="s">
        <v>648</v>
      </c>
      <c r="H7367" s="194">
        <v>47043</v>
      </c>
      <c r="I7367" s="164" t="s">
        <v>16</v>
      </c>
      <c r="L7367" s="164">
        <v>2024</v>
      </c>
      <c r="M7367" s="164" t="s">
        <v>525</v>
      </c>
      <c r="N7367" s="164" t="s">
        <v>569</v>
      </c>
    </row>
    <row r="7368" spans="1:14" s="164" customFormat="1" ht="15" x14ac:dyDescent="0.15">
      <c r="A7368" s="164" t="s">
        <v>521</v>
      </c>
      <c r="B7368" s="164" t="s">
        <v>647</v>
      </c>
      <c r="C7368" s="164" t="s">
        <v>523</v>
      </c>
      <c r="D7368" s="164" t="s">
        <v>525</v>
      </c>
      <c r="E7368" s="164" t="s">
        <v>531</v>
      </c>
      <c r="F7368" s="193">
        <v>45771</v>
      </c>
      <c r="G7368" s="164" t="s">
        <v>648</v>
      </c>
      <c r="H7368" s="194">
        <v>4</v>
      </c>
      <c r="I7368" s="164" t="s">
        <v>16</v>
      </c>
      <c r="L7368" s="164">
        <v>2024</v>
      </c>
      <c r="M7368" s="164" t="s">
        <v>525</v>
      </c>
      <c r="N7368" s="164" t="s">
        <v>569</v>
      </c>
    </row>
    <row r="7369" spans="1:14" s="164" customFormat="1" ht="15" x14ac:dyDescent="0.15">
      <c r="A7369" s="164" t="s">
        <v>521</v>
      </c>
      <c r="B7369" s="164" t="s">
        <v>617</v>
      </c>
      <c r="C7369" s="164" t="s">
        <v>523</v>
      </c>
      <c r="D7369" s="164" t="s">
        <v>525</v>
      </c>
      <c r="E7369" s="164" t="s">
        <v>519</v>
      </c>
      <c r="F7369" s="193">
        <v>45771</v>
      </c>
      <c r="G7369" s="164" t="s">
        <v>651</v>
      </c>
      <c r="H7369" s="194">
        <v>47139</v>
      </c>
      <c r="I7369" s="164" t="s">
        <v>16</v>
      </c>
      <c r="L7369" s="164">
        <v>2024</v>
      </c>
      <c r="M7369" s="164" t="s">
        <v>525</v>
      </c>
      <c r="N7369" s="164" t="s">
        <v>569</v>
      </c>
    </row>
    <row r="7370" spans="1:14" s="164" customFormat="1" ht="15" x14ac:dyDescent="0.15">
      <c r="A7370" s="164" t="s">
        <v>521</v>
      </c>
      <c r="B7370" s="164" t="s">
        <v>647</v>
      </c>
      <c r="C7370" s="164" t="s">
        <v>523</v>
      </c>
      <c r="D7370" s="164" t="s">
        <v>525</v>
      </c>
      <c r="E7370" s="164" t="s">
        <v>525</v>
      </c>
      <c r="F7370" s="193">
        <v>45771</v>
      </c>
      <c r="G7370" s="164" t="s">
        <v>649</v>
      </c>
      <c r="H7370" s="194">
        <v>1847010</v>
      </c>
      <c r="I7370" s="164" t="s">
        <v>16</v>
      </c>
      <c r="L7370" s="164">
        <v>2024</v>
      </c>
      <c r="M7370" s="164" t="s">
        <v>525</v>
      </c>
      <c r="N7370" s="164" t="s">
        <v>569</v>
      </c>
    </row>
    <row r="7371" spans="1:14" s="164" customFormat="1" ht="15" x14ac:dyDescent="0.15">
      <c r="A7371" s="164" t="s">
        <v>521</v>
      </c>
      <c r="B7371" s="164" t="s">
        <v>647</v>
      </c>
      <c r="C7371" s="164" t="s">
        <v>523</v>
      </c>
      <c r="D7371" s="164" t="s">
        <v>525</v>
      </c>
      <c r="E7371" s="164" t="s">
        <v>531</v>
      </c>
      <c r="F7371" s="193">
        <v>45771</v>
      </c>
      <c r="G7371" s="164" t="s">
        <v>649</v>
      </c>
      <c r="H7371" s="194">
        <v>77055</v>
      </c>
      <c r="I7371" s="164" t="s">
        <v>16</v>
      </c>
      <c r="L7371" s="164">
        <v>2024</v>
      </c>
      <c r="M7371" s="164" t="s">
        <v>525</v>
      </c>
      <c r="N7371" s="164" t="s">
        <v>569</v>
      </c>
    </row>
    <row r="7372" spans="1:14" s="164" customFormat="1" ht="15" x14ac:dyDescent="0.15">
      <c r="A7372" s="164" t="s">
        <v>521</v>
      </c>
      <c r="B7372" s="164" t="s">
        <v>609</v>
      </c>
      <c r="C7372" s="164" t="s">
        <v>523</v>
      </c>
      <c r="D7372" s="164" t="s">
        <v>530</v>
      </c>
      <c r="E7372" s="164" t="s">
        <v>518</v>
      </c>
      <c r="F7372" s="193">
        <v>45771</v>
      </c>
      <c r="G7372" s="164" t="s">
        <v>25</v>
      </c>
      <c r="H7372" s="194">
        <v>672000</v>
      </c>
      <c r="I7372" s="164" t="s">
        <v>16</v>
      </c>
      <c r="J7372" s="164">
        <v>1680</v>
      </c>
      <c r="L7372" s="164">
        <v>2025</v>
      </c>
      <c r="M7372" s="164" t="s">
        <v>525</v>
      </c>
      <c r="N7372" s="164" t="s">
        <v>526</v>
      </c>
    </row>
    <row r="7373" spans="1:14" s="164" customFormat="1" ht="15" x14ac:dyDescent="0.15">
      <c r="A7373" s="164" t="s">
        <v>521</v>
      </c>
      <c r="B7373" s="164" t="s">
        <v>609</v>
      </c>
      <c r="C7373" s="164" t="s">
        <v>523</v>
      </c>
      <c r="D7373" s="164" t="s">
        <v>524</v>
      </c>
      <c r="E7373" s="164" t="s">
        <v>519</v>
      </c>
      <c r="F7373" s="193">
        <v>45771</v>
      </c>
      <c r="G7373" s="164" t="s">
        <v>25</v>
      </c>
      <c r="H7373" s="194">
        <v>28900</v>
      </c>
      <c r="I7373" s="164" t="s">
        <v>16</v>
      </c>
      <c r="J7373" s="164">
        <v>340</v>
      </c>
      <c r="L7373" s="164">
        <v>2025</v>
      </c>
      <c r="M7373" s="164" t="s">
        <v>525</v>
      </c>
      <c r="N7373" s="164" t="s">
        <v>526</v>
      </c>
    </row>
    <row r="7374" spans="1:14" s="164" customFormat="1" ht="15" x14ac:dyDescent="0.15">
      <c r="A7374" s="164" t="s">
        <v>521</v>
      </c>
      <c r="B7374" s="164" t="s">
        <v>609</v>
      </c>
      <c r="C7374" s="164" t="s">
        <v>523</v>
      </c>
      <c r="D7374" s="164" t="s">
        <v>530</v>
      </c>
      <c r="E7374" s="164" t="s">
        <v>517</v>
      </c>
      <c r="F7374" s="193">
        <v>45771</v>
      </c>
      <c r="G7374" s="164" t="s">
        <v>25</v>
      </c>
      <c r="H7374" s="194">
        <v>5622400</v>
      </c>
      <c r="I7374" s="164" t="s">
        <v>16</v>
      </c>
      <c r="J7374" s="164">
        <v>14056</v>
      </c>
      <c r="L7374" s="164">
        <v>2025</v>
      </c>
      <c r="M7374" s="164" t="s">
        <v>525</v>
      </c>
      <c r="N7374" s="164" t="s">
        <v>526</v>
      </c>
    </row>
    <row r="7375" spans="1:14" s="164" customFormat="1" ht="15" x14ac:dyDescent="0.15">
      <c r="A7375" s="164" t="s">
        <v>521</v>
      </c>
      <c r="B7375" s="164" t="s">
        <v>647</v>
      </c>
      <c r="C7375" s="164" t="s">
        <v>523</v>
      </c>
      <c r="D7375" s="164" t="s">
        <v>525</v>
      </c>
      <c r="E7375" s="164" t="s">
        <v>525</v>
      </c>
      <c r="F7375" s="193">
        <v>45770</v>
      </c>
      <c r="G7375" s="164" t="s">
        <v>650</v>
      </c>
      <c r="H7375" s="194">
        <v>3957259</v>
      </c>
      <c r="I7375" s="164" t="s">
        <v>16</v>
      </c>
      <c r="L7375" s="164">
        <v>2024</v>
      </c>
      <c r="M7375" s="164" t="s">
        <v>525</v>
      </c>
      <c r="N7375" s="164" t="s">
        <v>569</v>
      </c>
    </row>
    <row r="7376" spans="1:14" s="164" customFormat="1" ht="15" x14ac:dyDescent="0.15">
      <c r="A7376" s="164" t="s">
        <v>521</v>
      </c>
      <c r="B7376" s="164" t="s">
        <v>609</v>
      </c>
      <c r="C7376" s="164" t="s">
        <v>523</v>
      </c>
      <c r="D7376" s="164" t="s">
        <v>530</v>
      </c>
      <c r="E7376" s="164" t="s">
        <v>518</v>
      </c>
      <c r="F7376" s="193">
        <v>45770</v>
      </c>
      <c r="G7376" s="164" t="s">
        <v>25</v>
      </c>
      <c r="H7376" s="194">
        <v>560000</v>
      </c>
      <c r="I7376" s="164" t="s">
        <v>16</v>
      </c>
      <c r="J7376" s="164">
        <v>1400</v>
      </c>
      <c r="L7376" s="164">
        <v>2025</v>
      </c>
      <c r="M7376" s="164" t="s">
        <v>525</v>
      </c>
      <c r="N7376" s="164" t="s">
        <v>526</v>
      </c>
    </row>
    <row r="7377" spans="1:14" s="164" customFormat="1" ht="15" x14ac:dyDescent="0.15">
      <c r="A7377" s="164" t="s">
        <v>521</v>
      </c>
      <c r="B7377" s="164" t="s">
        <v>647</v>
      </c>
      <c r="C7377" s="164" t="s">
        <v>523</v>
      </c>
      <c r="D7377" s="164" t="s">
        <v>525</v>
      </c>
      <c r="E7377" s="164" t="s">
        <v>519</v>
      </c>
      <c r="F7377" s="193">
        <v>45770</v>
      </c>
      <c r="G7377" s="164" t="s">
        <v>650</v>
      </c>
      <c r="H7377" s="194">
        <v>938069</v>
      </c>
      <c r="I7377" s="164" t="s">
        <v>16</v>
      </c>
      <c r="L7377" s="164">
        <v>2024</v>
      </c>
      <c r="M7377" s="164" t="s">
        <v>525</v>
      </c>
      <c r="N7377" s="164" t="s">
        <v>569</v>
      </c>
    </row>
    <row r="7378" spans="1:14" s="164" customFormat="1" ht="15" x14ac:dyDescent="0.15">
      <c r="A7378" s="164" t="s">
        <v>521</v>
      </c>
      <c r="B7378" s="164" t="s">
        <v>609</v>
      </c>
      <c r="C7378" s="164" t="s">
        <v>523</v>
      </c>
      <c r="D7378" s="164" t="s">
        <v>530</v>
      </c>
      <c r="E7378" s="164" t="s">
        <v>519</v>
      </c>
      <c r="F7378" s="193">
        <v>45770</v>
      </c>
      <c r="G7378" s="164" t="s">
        <v>25</v>
      </c>
      <c r="H7378" s="194">
        <v>136000</v>
      </c>
      <c r="I7378" s="164" t="s">
        <v>16</v>
      </c>
      <c r="J7378" s="164">
        <v>340</v>
      </c>
      <c r="L7378" s="164">
        <v>2025</v>
      </c>
      <c r="M7378" s="164" t="s">
        <v>525</v>
      </c>
      <c r="N7378" s="164" t="s">
        <v>526</v>
      </c>
    </row>
    <row r="7379" spans="1:14" s="164" customFormat="1" ht="15" x14ac:dyDescent="0.15">
      <c r="A7379" s="164" t="s">
        <v>521</v>
      </c>
      <c r="B7379" s="164" t="s">
        <v>647</v>
      </c>
      <c r="C7379" s="164" t="s">
        <v>523</v>
      </c>
      <c r="D7379" s="164" t="s">
        <v>525</v>
      </c>
      <c r="E7379" s="164" t="s">
        <v>531</v>
      </c>
      <c r="F7379" s="193">
        <v>45770</v>
      </c>
      <c r="G7379" s="164" t="s">
        <v>650</v>
      </c>
      <c r="H7379" s="194">
        <v>3872920</v>
      </c>
      <c r="I7379" s="164" t="s">
        <v>16</v>
      </c>
      <c r="L7379" s="164">
        <v>2024</v>
      </c>
      <c r="M7379" s="164" t="s">
        <v>525</v>
      </c>
      <c r="N7379" s="164" t="s">
        <v>569</v>
      </c>
    </row>
    <row r="7380" spans="1:14" s="164" customFormat="1" ht="15" x14ac:dyDescent="0.15">
      <c r="A7380" s="164" t="s">
        <v>521</v>
      </c>
      <c r="B7380" s="164" t="s">
        <v>609</v>
      </c>
      <c r="C7380" s="164" t="s">
        <v>523</v>
      </c>
      <c r="D7380" s="164" t="s">
        <v>530</v>
      </c>
      <c r="E7380" s="164" t="s">
        <v>517</v>
      </c>
      <c r="F7380" s="193">
        <v>45770</v>
      </c>
      <c r="G7380" s="164" t="s">
        <v>25</v>
      </c>
      <c r="H7380" s="194">
        <v>5465600</v>
      </c>
      <c r="I7380" s="164" t="s">
        <v>16</v>
      </c>
      <c r="J7380" s="164">
        <v>13664</v>
      </c>
      <c r="L7380" s="164">
        <v>2025</v>
      </c>
      <c r="M7380" s="164" t="s">
        <v>525</v>
      </c>
      <c r="N7380" s="164" t="s">
        <v>526</v>
      </c>
    </row>
    <row r="7381" spans="1:14" s="164" customFormat="1" ht="15" x14ac:dyDescent="0.15">
      <c r="A7381" s="164" t="s">
        <v>521</v>
      </c>
      <c r="B7381" s="164" t="s">
        <v>647</v>
      </c>
      <c r="C7381" s="164" t="s">
        <v>523</v>
      </c>
      <c r="D7381" s="164" t="s">
        <v>525</v>
      </c>
      <c r="E7381" s="164" t="s">
        <v>525</v>
      </c>
      <c r="F7381" s="193">
        <v>45770</v>
      </c>
      <c r="G7381" s="164" t="s">
        <v>648</v>
      </c>
      <c r="H7381" s="194">
        <v>121262</v>
      </c>
      <c r="I7381" s="164" t="s">
        <v>16</v>
      </c>
      <c r="L7381" s="164">
        <v>2024</v>
      </c>
      <c r="M7381" s="164" t="s">
        <v>525</v>
      </c>
      <c r="N7381" s="164" t="s">
        <v>569</v>
      </c>
    </row>
    <row r="7382" spans="1:14" s="164" customFormat="1" ht="15" x14ac:dyDescent="0.15">
      <c r="A7382" s="164" t="s">
        <v>521</v>
      </c>
      <c r="B7382" s="164" t="s">
        <v>647</v>
      </c>
      <c r="C7382" s="164" t="s">
        <v>523</v>
      </c>
      <c r="D7382" s="164" t="s">
        <v>525</v>
      </c>
      <c r="E7382" s="164" t="s">
        <v>531</v>
      </c>
      <c r="F7382" s="193">
        <v>45770</v>
      </c>
      <c r="G7382" s="164" t="s">
        <v>648</v>
      </c>
      <c r="H7382" s="194">
        <v>296890</v>
      </c>
      <c r="I7382" s="164" t="s">
        <v>16</v>
      </c>
      <c r="L7382" s="164">
        <v>2024</v>
      </c>
      <c r="M7382" s="164" t="s">
        <v>525</v>
      </c>
      <c r="N7382" s="164" t="s">
        <v>569</v>
      </c>
    </row>
    <row r="7383" spans="1:14" s="164" customFormat="1" ht="15" x14ac:dyDescent="0.15">
      <c r="A7383" s="164" t="s">
        <v>521</v>
      </c>
      <c r="B7383" s="164" t="s">
        <v>647</v>
      </c>
      <c r="C7383" s="164" t="s">
        <v>523</v>
      </c>
      <c r="D7383" s="164" t="s">
        <v>525</v>
      </c>
      <c r="E7383" s="164" t="s">
        <v>525</v>
      </c>
      <c r="F7383" s="193">
        <v>45770</v>
      </c>
      <c r="G7383" s="164" t="s">
        <v>651</v>
      </c>
      <c r="H7383" s="194">
        <v>112594</v>
      </c>
      <c r="I7383" s="164" t="s">
        <v>16</v>
      </c>
      <c r="L7383" s="164">
        <v>2024</v>
      </c>
      <c r="M7383" s="164" t="s">
        <v>525</v>
      </c>
      <c r="N7383" s="164" t="s">
        <v>569</v>
      </c>
    </row>
    <row r="7384" spans="1:14" s="164" customFormat="1" ht="15" x14ac:dyDescent="0.15">
      <c r="A7384" s="164" t="s">
        <v>521</v>
      </c>
      <c r="B7384" s="164" t="s">
        <v>647</v>
      </c>
      <c r="C7384" s="164" t="s">
        <v>523</v>
      </c>
      <c r="D7384" s="164" t="s">
        <v>525</v>
      </c>
      <c r="E7384" s="164" t="s">
        <v>531</v>
      </c>
      <c r="F7384" s="193">
        <v>45770</v>
      </c>
      <c r="G7384" s="164" t="s">
        <v>651</v>
      </c>
      <c r="H7384" s="194">
        <v>912032</v>
      </c>
      <c r="I7384" s="164" t="s">
        <v>16</v>
      </c>
      <c r="L7384" s="164">
        <v>2024</v>
      </c>
      <c r="M7384" s="164" t="s">
        <v>525</v>
      </c>
      <c r="N7384" s="164" t="s">
        <v>569</v>
      </c>
    </row>
    <row r="7385" spans="1:14" s="164" customFormat="1" ht="15" x14ac:dyDescent="0.15">
      <c r="A7385" s="164" t="s">
        <v>521</v>
      </c>
      <c r="B7385" s="164" t="s">
        <v>647</v>
      </c>
      <c r="C7385" s="164" t="s">
        <v>523</v>
      </c>
      <c r="D7385" s="164" t="s">
        <v>525</v>
      </c>
      <c r="E7385" s="164" t="s">
        <v>525</v>
      </c>
      <c r="F7385" s="193">
        <v>45770</v>
      </c>
      <c r="G7385" s="164" t="s">
        <v>649</v>
      </c>
      <c r="H7385" s="194">
        <v>2149343</v>
      </c>
      <c r="I7385" s="164" t="s">
        <v>16</v>
      </c>
      <c r="L7385" s="164">
        <v>2024</v>
      </c>
      <c r="M7385" s="164" t="s">
        <v>525</v>
      </c>
      <c r="N7385" s="164" t="s">
        <v>569</v>
      </c>
    </row>
    <row r="7386" spans="1:14" s="164" customFormat="1" ht="15" x14ac:dyDescent="0.15">
      <c r="A7386" s="164" t="s">
        <v>521</v>
      </c>
      <c r="B7386" s="164" t="s">
        <v>647</v>
      </c>
      <c r="C7386" s="164" t="s">
        <v>523</v>
      </c>
      <c r="D7386" s="164" t="s">
        <v>525</v>
      </c>
      <c r="E7386" s="164" t="s">
        <v>519</v>
      </c>
      <c r="F7386" s="193">
        <v>45770</v>
      </c>
      <c r="G7386" s="164" t="s">
        <v>649</v>
      </c>
      <c r="H7386" s="194">
        <v>198</v>
      </c>
      <c r="I7386" s="164" t="s">
        <v>16</v>
      </c>
      <c r="L7386" s="164">
        <v>2024</v>
      </c>
      <c r="M7386" s="164" t="s">
        <v>525</v>
      </c>
      <c r="N7386" s="164" t="s">
        <v>569</v>
      </c>
    </row>
    <row r="7387" spans="1:14" s="164" customFormat="1" ht="15" x14ac:dyDescent="0.15">
      <c r="A7387" s="164" t="s">
        <v>521</v>
      </c>
      <c r="B7387" s="164" t="s">
        <v>647</v>
      </c>
      <c r="C7387" s="164" t="s">
        <v>523</v>
      </c>
      <c r="D7387" s="164" t="s">
        <v>525</v>
      </c>
      <c r="E7387" s="164" t="s">
        <v>531</v>
      </c>
      <c r="F7387" s="193">
        <v>45770</v>
      </c>
      <c r="G7387" s="164" t="s">
        <v>649</v>
      </c>
      <c r="H7387" s="194">
        <v>1217568</v>
      </c>
      <c r="I7387" s="164" t="s">
        <v>16</v>
      </c>
      <c r="L7387" s="164">
        <v>2024</v>
      </c>
      <c r="M7387" s="164" t="s">
        <v>525</v>
      </c>
      <c r="N7387" s="164" t="s">
        <v>569</v>
      </c>
    </row>
    <row r="7388" spans="1:14" s="164" customFormat="1" ht="15" x14ac:dyDescent="0.15">
      <c r="A7388" s="164" t="s">
        <v>521</v>
      </c>
      <c r="B7388" s="164" t="s">
        <v>647</v>
      </c>
      <c r="C7388" s="164" t="s">
        <v>523</v>
      </c>
      <c r="D7388" s="164" t="s">
        <v>525</v>
      </c>
      <c r="E7388" s="164" t="s">
        <v>531</v>
      </c>
      <c r="F7388" s="193">
        <v>45770</v>
      </c>
      <c r="G7388" s="164" t="s">
        <v>652</v>
      </c>
      <c r="H7388" s="194">
        <v>1536286</v>
      </c>
      <c r="I7388" s="164" t="s">
        <v>16</v>
      </c>
      <c r="L7388" s="164">
        <v>2024</v>
      </c>
      <c r="M7388" s="164" t="s">
        <v>525</v>
      </c>
      <c r="N7388" s="164" t="s">
        <v>569</v>
      </c>
    </row>
    <row r="7389" spans="1:14" s="164" customFormat="1" ht="15" x14ac:dyDescent="0.15">
      <c r="A7389" s="164" t="s">
        <v>521</v>
      </c>
      <c r="B7389" s="164" t="s">
        <v>617</v>
      </c>
      <c r="C7389" s="164" t="s">
        <v>523</v>
      </c>
      <c r="D7389" s="164" t="s">
        <v>525</v>
      </c>
      <c r="E7389" s="164" t="s">
        <v>531</v>
      </c>
      <c r="F7389" s="193">
        <v>45770</v>
      </c>
      <c r="G7389" s="164" t="s">
        <v>587</v>
      </c>
      <c r="H7389" s="194">
        <v>88000</v>
      </c>
      <c r="I7389" s="164" t="s">
        <v>22</v>
      </c>
      <c r="L7389" s="164">
        <v>2024</v>
      </c>
      <c r="M7389" s="164" t="s">
        <v>525</v>
      </c>
      <c r="N7389" s="164" t="s">
        <v>569</v>
      </c>
    </row>
    <row r="7390" spans="1:14" s="164" customFormat="1" ht="15" x14ac:dyDescent="0.15">
      <c r="A7390" s="164" t="s">
        <v>521</v>
      </c>
      <c r="B7390" s="164" t="s">
        <v>586</v>
      </c>
      <c r="C7390" s="164" t="s">
        <v>523</v>
      </c>
      <c r="D7390" s="164" t="s">
        <v>525</v>
      </c>
      <c r="E7390" s="164" t="s">
        <v>531</v>
      </c>
      <c r="F7390" s="193">
        <v>45770</v>
      </c>
      <c r="G7390" s="164" t="s">
        <v>587</v>
      </c>
      <c r="H7390" s="194">
        <v>87318</v>
      </c>
      <c r="I7390" s="164" t="s">
        <v>22</v>
      </c>
      <c r="L7390" s="164">
        <v>2024</v>
      </c>
      <c r="M7390" s="164" t="s">
        <v>525</v>
      </c>
      <c r="N7390" s="164" t="s">
        <v>569</v>
      </c>
    </row>
    <row r="7391" spans="1:14" s="164" customFormat="1" ht="15" x14ac:dyDescent="0.15">
      <c r="A7391" s="164" t="s">
        <v>521</v>
      </c>
      <c r="B7391" s="164" t="s">
        <v>586</v>
      </c>
      <c r="C7391" s="164" t="s">
        <v>523</v>
      </c>
      <c r="D7391" s="164" t="s">
        <v>525</v>
      </c>
      <c r="E7391" s="164" t="s">
        <v>525</v>
      </c>
      <c r="F7391" s="193">
        <v>45770</v>
      </c>
      <c r="G7391" s="164" t="s">
        <v>568</v>
      </c>
      <c r="H7391" s="194">
        <v>1402229</v>
      </c>
      <c r="I7391" s="164" t="s">
        <v>22</v>
      </c>
      <c r="L7391" s="164">
        <v>2024</v>
      </c>
      <c r="M7391" s="164" t="s">
        <v>525</v>
      </c>
      <c r="N7391" s="164" t="s">
        <v>569</v>
      </c>
    </row>
    <row r="7392" spans="1:14" s="164" customFormat="1" ht="15" x14ac:dyDescent="0.15">
      <c r="A7392" s="164" t="s">
        <v>521</v>
      </c>
      <c r="B7392" s="164" t="s">
        <v>617</v>
      </c>
      <c r="C7392" s="164" t="s">
        <v>523</v>
      </c>
      <c r="D7392" s="164" t="s">
        <v>525</v>
      </c>
      <c r="E7392" s="164" t="s">
        <v>525</v>
      </c>
      <c r="F7392" s="193">
        <v>45770</v>
      </c>
      <c r="G7392" s="164" t="s">
        <v>589</v>
      </c>
      <c r="H7392" s="194">
        <v>36960</v>
      </c>
      <c r="I7392" s="164" t="s">
        <v>22</v>
      </c>
      <c r="L7392" s="164">
        <v>2024</v>
      </c>
      <c r="M7392" s="164" t="s">
        <v>525</v>
      </c>
      <c r="N7392" s="164" t="s">
        <v>569</v>
      </c>
    </row>
    <row r="7393" spans="1:14" s="164" customFormat="1" ht="15" x14ac:dyDescent="0.15">
      <c r="A7393" s="164" t="s">
        <v>521</v>
      </c>
      <c r="B7393" s="164" t="s">
        <v>617</v>
      </c>
      <c r="C7393" s="164" t="s">
        <v>523</v>
      </c>
      <c r="D7393" s="164" t="s">
        <v>525</v>
      </c>
      <c r="E7393" s="164" t="s">
        <v>531</v>
      </c>
      <c r="F7393" s="193">
        <v>45770</v>
      </c>
      <c r="G7393" s="164" t="s">
        <v>23</v>
      </c>
      <c r="H7393" s="194">
        <v>1977800</v>
      </c>
      <c r="I7393" s="164" t="s">
        <v>22</v>
      </c>
      <c r="L7393" s="164">
        <v>2024</v>
      </c>
      <c r="M7393" s="164" t="s">
        <v>525</v>
      </c>
      <c r="N7393" s="164" t="s">
        <v>569</v>
      </c>
    </row>
    <row r="7394" spans="1:14" s="164" customFormat="1" ht="15" x14ac:dyDescent="0.15">
      <c r="A7394" s="164" t="s">
        <v>521</v>
      </c>
      <c r="B7394" s="164" t="s">
        <v>609</v>
      </c>
      <c r="C7394" s="164" t="s">
        <v>523</v>
      </c>
      <c r="D7394" s="164" t="s">
        <v>530</v>
      </c>
      <c r="E7394" s="164" t="s">
        <v>518</v>
      </c>
      <c r="F7394" s="193">
        <v>45769</v>
      </c>
      <c r="G7394" s="164" t="s">
        <v>25</v>
      </c>
      <c r="H7394" s="194">
        <v>492800</v>
      </c>
      <c r="I7394" s="164" t="s">
        <v>16</v>
      </c>
      <c r="J7394" s="164">
        <v>1232</v>
      </c>
      <c r="L7394" s="164">
        <v>2025</v>
      </c>
      <c r="M7394" s="164" t="s">
        <v>525</v>
      </c>
      <c r="N7394" s="164" t="s">
        <v>526</v>
      </c>
    </row>
    <row r="7395" spans="1:14" s="164" customFormat="1" ht="15" x14ac:dyDescent="0.15">
      <c r="A7395" s="164" t="s">
        <v>521</v>
      </c>
      <c r="B7395" s="164" t="s">
        <v>609</v>
      </c>
      <c r="C7395" s="164" t="s">
        <v>523</v>
      </c>
      <c r="D7395" s="164" t="s">
        <v>530</v>
      </c>
      <c r="E7395" s="164" t="s">
        <v>519</v>
      </c>
      <c r="F7395" s="193">
        <v>45769</v>
      </c>
      <c r="G7395" s="164" t="s">
        <v>25</v>
      </c>
      <c r="H7395" s="194">
        <v>102000</v>
      </c>
      <c r="I7395" s="164" t="s">
        <v>16</v>
      </c>
      <c r="J7395" s="164">
        <v>255</v>
      </c>
      <c r="L7395" s="164">
        <v>2025</v>
      </c>
      <c r="M7395" s="164" t="s">
        <v>525</v>
      </c>
      <c r="N7395" s="164" t="s">
        <v>526</v>
      </c>
    </row>
    <row r="7396" spans="1:14" s="164" customFormat="1" ht="15" x14ac:dyDescent="0.15">
      <c r="A7396" s="164" t="s">
        <v>521</v>
      </c>
      <c r="B7396" s="164" t="s">
        <v>609</v>
      </c>
      <c r="C7396" s="164" t="s">
        <v>523</v>
      </c>
      <c r="D7396" s="164" t="s">
        <v>530</v>
      </c>
      <c r="E7396" s="164" t="s">
        <v>517</v>
      </c>
      <c r="F7396" s="193">
        <v>45769</v>
      </c>
      <c r="G7396" s="164" t="s">
        <v>25</v>
      </c>
      <c r="H7396" s="194">
        <v>5219200</v>
      </c>
      <c r="I7396" s="164" t="s">
        <v>16</v>
      </c>
      <c r="J7396" s="164">
        <v>13048</v>
      </c>
      <c r="L7396" s="164">
        <v>2025</v>
      </c>
      <c r="M7396" s="164" t="s">
        <v>525</v>
      </c>
      <c r="N7396" s="164" t="s">
        <v>526</v>
      </c>
    </row>
    <row r="7397" spans="1:14" s="164" customFormat="1" ht="15" x14ac:dyDescent="0.15">
      <c r="A7397" s="164" t="s">
        <v>521</v>
      </c>
      <c r="B7397" s="164" t="s">
        <v>647</v>
      </c>
      <c r="C7397" s="164" t="s">
        <v>535</v>
      </c>
      <c r="D7397" s="164" t="s">
        <v>525</v>
      </c>
      <c r="E7397" s="164" t="s">
        <v>519</v>
      </c>
      <c r="F7397" s="193">
        <v>45769</v>
      </c>
      <c r="G7397" s="164" t="s">
        <v>650</v>
      </c>
      <c r="H7397" s="194">
        <v>40467</v>
      </c>
      <c r="I7397" s="164" t="s">
        <v>16</v>
      </c>
      <c r="L7397" s="164">
        <v>2024</v>
      </c>
      <c r="M7397" s="164" t="s">
        <v>525</v>
      </c>
      <c r="N7397" s="164" t="s">
        <v>569</v>
      </c>
    </row>
    <row r="7398" spans="1:14" s="164" customFormat="1" ht="15" x14ac:dyDescent="0.15">
      <c r="A7398" s="164" t="s">
        <v>521</v>
      </c>
      <c r="B7398" s="164" t="s">
        <v>647</v>
      </c>
      <c r="C7398" s="164" t="s">
        <v>523</v>
      </c>
      <c r="D7398" s="164" t="s">
        <v>525</v>
      </c>
      <c r="E7398" s="164" t="s">
        <v>519</v>
      </c>
      <c r="F7398" s="193">
        <v>45769</v>
      </c>
      <c r="G7398" s="164" t="s">
        <v>650</v>
      </c>
      <c r="H7398" s="194">
        <v>499303</v>
      </c>
      <c r="I7398" s="164" t="s">
        <v>16</v>
      </c>
      <c r="L7398" s="164">
        <v>2024</v>
      </c>
      <c r="M7398" s="164" t="s">
        <v>525</v>
      </c>
      <c r="N7398" s="164" t="s">
        <v>569</v>
      </c>
    </row>
    <row r="7399" spans="1:14" s="164" customFormat="1" ht="15" x14ac:dyDescent="0.15">
      <c r="A7399" s="164" t="s">
        <v>521</v>
      </c>
      <c r="B7399" s="164" t="s">
        <v>647</v>
      </c>
      <c r="C7399" s="164" t="s">
        <v>523</v>
      </c>
      <c r="D7399" s="164" t="s">
        <v>525</v>
      </c>
      <c r="E7399" s="164" t="s">
        <v>531</v>
      </c>
      <c r="F7399" s="193">
        <v>45769</v>
      </c>
      <c r="G7399" s="164" t="s">
        <v>650</v>
      </c>
      <c r="H7399" s="194">
        <v>4190829</v>
      </c>
      <c r="I7399" s="164" t="s">
        <v>16</v>
      </c>
      <c r="L7399" s="164">
        <v>2024</v>
      </c>
      <c r="M7399" s="164" t="s">
        <v>525</v>
      </c>
      <c r="N7399" s="164" t="s">
        <v>569</v>
      </c>
    </row>
    <row r="7400" spans="1:14" s="164" customFormat="1" ht="15" x14ac:dyDescent="0.15">
      <c r="A7400" s="164" t="s">
        <v>521</v>
      </c>
      <c r="B7400" s="164" t="s">
        <v>647</v>
      </c>
      <c r="C7400" s="164" t="s">
        <v>523</v>
      </c>
      <c r="D7400" s="164" t="s">
        <v>525</v>
      </c>
      <c r="E7400" s="164" t="s">
        <v>525</v>
      </c>
      <c r="F7400" s="193">
        <v>45769</v>
      </c>
      <c r="G7400" s="164" t="s">
        <v>648</v>
      </c>
      <c r="H7400" s="194">
        <v>23527</v>
      </c>
      <c r="I7400" s="164" t="s">
        <v>16</v>
      </c>
      <c r="L7400" s="164">
        <v>2024</v>
      </c>
      <c r="M7400" s="164" t="s">
        <v>525</v>
      </c>
      <c r="N7400" s="164" t="s">
        <v>569</v>
      </c>
    </row>
    <row r="7401" spans="1:14" s="164" customFormat="1" ht="15" x14ac:dyDescent="0.15">
      <c r="A7401" s="164" t="s">
        <v>521</v>
      </c>
      <c r="B7401" s="164" t="s">
        <v>647</v>
      </c>
      <c r="C7401" s="164" t="s">
        <v>523</v>
      </c>
      <c r="D7401" s="164" t="s">
        <v>525</v>
      </c>
      <c r="E7401" s="164" t="s">
        <v>531</v>
      </c>
      <c r="F7401" s="193">
        <v>45769</v>
      </c>
      <c r="G7401" s="164" t="s">
        <v>648</v>
      </c>
      <c r="H7401" s="194">
        <v>100670</v>
      </c>
      <c r="I7401" s="164" t="s">
        <v>16</v>
      </c>
      <c r="L7401" s="164">
        <v>2024</v>
      </c>
      <c r="M7401" s="164" t="s">
        <v>525</v>
      </c>
      <c r="N7401" s="164" t="s">
        <v>569</v>
      </c>
    </row>
    <row r="7402" spans="1:14" s="164" customFormat="1" ht="15" x14ac:dyDescent="0.15">
      <c r="A7402" s="164" t="s">
        <v>521</v>
      </c>
      <c r="B7402" s="164" t="s">
        <v>647</v>
      </c>
      <c r="C7402" s="164" t="s">
        <v>523</v>
      </c>
      <c r="D7402" s="164" t="s">
        <v>525</v>
      </c>
      <c r="E7402" s="164" t="s">
        <v>525</v>
      </c>
      <c r="F7402" s="193">
        <v>45769</v>
      </c>
      <c r="G7402" s="164" t="s">
        <v>651</v>
      </c>
      <c r="H7402" s="194">
        <v>140980</v>
      </c>
      <c r="I7402" s="164" t="s">
        <v>16</v>
      </c>
      <c r="L7402" s="164">
        <v>2024</v>
      </c>
      <c r="M7402" s="164" t="s">
        <v>525</v>
      </c>
      <c r="N7402" s="164" t="s">
        <v>569</v>
      </c>
    </row>
    <row r="7403" spans="1:14" s="164" customFormat="1" ht="15" x14ac:dyDescent="0.15">
      <c r="A7403" s="164" t="s">
        <v>521</v>
      </c>
      <c r="B7403" s="164" t="s">
        <v>647</v>
      </c>
      <c r="C7403" s="164" t="s">
        <v>523</v>
      </c>
      <c r="D7403" s="164" t="s">
        <v>525</v>
      </c>
      <c r="E7403" s="164" t="s">
        <v>531</v>
      </c>
      <c r="F7403" s="193">
        <v>45769</v>
      </c>
      <c r="G7403" s="164" t="s">
        <v>651</v>
      </c>
      <c r="H7403" s="194">
        <v>120032</v>
      </c>
      <c r="I7403" s="164" t="s">
        <v>16</v>
      </c>
      <c r="L7403" s="164">
        <v>2024</v>
      </c>
      <c r="M7403" s="164" t="s">
        <v>525</v>
      </c>
      <c r="N7403" s="164" t="s">
        <v>569</v>
      </c>
    </row>
    <row r="7404" spans="1:14" s="164" customFormat="1" ht="15" x14ac:dyDescent="0.15">
      <c r="A7404" s="164" t="s">
        <v>521</v>
      </c>
      <c r="B7404" s="164" t="s">
        <v>647</v>
      </c>
      <c r="C7404" s="164" t="s">
        <v>523</v>
      </c>
      <c r="D7404" s="164" t="s">
        <v>525</v>
      </c>
      <c r="E7404" s="164" t="s">
        <v>525</v>
      </c>
      <c r="F7404" s="193">
        <v>45769</v>
      </c>
      <c r="G7404" s="164" t="s">
        <v>649</v>
      </c>
      <c r="H7404" s="194">
        <v>3633729</v>
      </c>
      <c r="I7404" s="164" t="s">
        <v>16</v>
      </c>
      <c r="L7404" s="164">
        <v>2024</v>
      </c>
      <c r="M7404" s="164" t="s">
        <v>525</v>
      </c>
      <c r="N7404" s="164" t="s">
        <v>569</v>
      </c>
    </row>
    <row r="7405" spans="1:14" s="164" customFormat="1" ht="15" x14ac:dyDescent="0.15">
      <c r="A7405" s="164" t="s">
        <v>521</v>
      </c>
      <c r="B7405" s="164" t="s">
        <v>647</v>
      </c>
      <c r="C7405" s="164" t="s">
        <v>523</v>
      </c>
      <c r="D7405" s="164" t="s">
        <v>525</v>
      </c>
      <c r="E7405" s="164" t="s">
        <v>531</v>
      </c>
      <c r="F7405" s="193">
        <v>45769</v>
      </c>
      <c r="G7405" s="164" t="s">
        <v>649</v>
      </c>
      <c r="H7405" s="194">
        <v>244442</v>
      </c>
      <c r="I7405" s="164" t="s">
        <v>16</v>
      </c>
      <c r="L7405" s="164">
        <v>2024</v>
      </c>
      <c r="M7405" s="164" t="s">
        <v>525</v>
      </c>
      <c r="N7405" s="164" t="s">
        <v>569</v>
      </c>
    </row>
    <row r="7406" spans="1:14" s="164" customFormat="1" ht="15" x14ac:dyDescent="0.15">
      <c r="A7406" s="164" t="s">
        <v>521</v>
      </c>
      <c r="B7406" s="164" t="s">
        <v>647</v>
      </c>
      <c r="C7406" s="164" t="s">
        <v>523</v>
      </c>
      <c r="D7406" s="164" t="s">
        <v>525</v>
      </c>
      <c r="E7406" s="164" t="s">
        <v>531</v>
      </c>
      <c r="F7406" s="193">
        <v>45769</v>
      </c>
      <c r="G7406" s="164" t="s">
        <v>652</v>
      </c>
      <c r="H7406" s="194">
        <v>27874</v>
      </c>
      <c r="I7406" s="164" t="s">
        <v>16</v>
      </c>
      <c r="L7406" s="164">
        <v>2024</v>
      </c>
      <c r="M7406" s="164" t="s">
        <v>525</v>
      </c>
      <c r="N7406" s="164" t="s">
        <v>569</v>
      </c>
    </row>
    <row r="7407" spans="1:14" s="164" customFormat="1" ht="15" x14ac:dyDescent="0.15">
      <c r="A7407" s="164" t="s">
        <v>521</v>
      </c>
      <c r="B7407" s="164" t="s">
        <v>617</v>
      </c>
      <c r="C7407" s="164" t="s">
        <v>523</v>
      </c>
      <c r="D7407" s="164" t="s">
        <v>525</v>
      </c>
      <c r="E7407" s="164" t="s">
        <v>531</v>
      </c>
      <c r="F7407" s="193">
        <v>45769</v>
      </c>
      <c r="G7407" s="164" t="s">
        <v>619</v>
      </c>
      <c r="H7407" s="194">
        <v>223901</v>
      </c>
      <c r="I7407" s="164" t="s">
        <v>22</v>
      </c>
      <c r="L7407" s="164">
        <v>2024</v>
      </c>
      <c r="M7407" s="164" t="s">
        <v>525</v>
      </c>
      <c r="N7407" s="164" t="s">
        <v>569</v>
      </c>
    </row>
    <row r="7408" spans="1:14" s="164" customFormat="1" ht="15" x14ac:dyDescent="0.15">
      <c r="A7408" s="164" t="s">
        <v>521</v>
      </c>
      <c r="B7408" s="164" t="s">
        <v>586</v>
      </c>
      <c r="C7408" s="164" t="s">
        <v>523</v>
      </c>
      <c r="D7408" s="164" t="s">
        <v>525</v>
      </c>
      <c r="E7408" s="164" t="s">
        <v>531</v>
      </c>
      <c r="F7408" s="193">
        <v>45769</v>
      </c>
      <c r="G7408" s="164" t="s">
        <v>619</v>
      </c>
      <c r="H7408" s="194">
        <v>716868</v>
      </c>
      <c r="I7408" s="164" t="s">
        <v>22</v>
      </c>
      <c r="L7408" s="164">
        <v>2024</v>
      </c>
      <c r="M7408" s="164" t="s">
        <v>525</v>
      </c>
      <c r="N7408" s="164" t="s">
        <v>569</v>
      </c>
    </row>
    <row r="7409" spans="1:14" s="164" customFormat="1" ht="15" x14ac:dyDescent="0.15">
      <c r="A7409" s="164" t="s">
        <v>521</v>
      </c>
      <c r="B7409" s="164" t="s">
        <v>617</v>
      </c>
      <c r="C7409" s="164" t="s">
        <v>523</v>
      </c>
      <c r="D7409" s="164" t="s">
        <v>525</v>
      </c>
      <c r="E7409" s="164" t="s">
        <v>531</v>
      </c>
      <c r="F7409" s="193">
        <v>45769</v>
      </c>
      <c r="G7409" s="164" t="s">
        <v>568</v>
      </c>
      <c r="H7409" s="194">
        <v>250800</v>
      </c>
      <c r="I7409" s="164" t="s">
        <v>22</v>
      </c>
      <c r="L7409" s="164">
        <v>2024</v>
      </c>
      <c r="M7409" s="164" t="s">
        <v>525</v>
      </c>
      <c r="N7409" s="164" t="s">
        <v>569</v>
      </c>
    </row>
    <row r="7410" spans="1:14" s="164" customFormat="1" ht="15" x14ac:dyDescent="0.15">
      <c r="A7410" s="164" t="s">
        <v>521</v>
      </c>
      <c r="B7410" s="164" t="s">
        <v>617</v>
      </c>
      <c r="C7410" s="164" t="s">
        <v>523</v>
      </c>
      <c r="D7410" s="164" t="s">
        <v>525</v>
      </c>
      <c r="E7410" s="164" t="s">
        <v>525</v>
      </c>
      <c r="F7410" s="193">
        <v>45769</v>
      </c>
      <c r="G7410" s="164" t="s">
        <v>589</v>
      </c>
      <c r="H7410" s="194">
        <v>1140184</v>
      </c>
      <c r="I7410" s="164" t="s">
        <v>22</v>
      </c>
      <c r="L7410" s="164">
        <v>2024</v>
      </c>
      <c r="M7410" s="164" t="s">
        <v>525</v>
      </c>
      <c r="N7410" s="164" t="s">
        <v>569</v>
      </c>
    </row>
    <row r="7411" spans="1:14" s="164" customFormat="1" ht="15" x14ac:dyDescent="0.15">
      <c r="A7411" s="164" t="s">
        <v>521</v>
      </c>
      <c r="B7411" s="164" t="s">
        <v>617</v>
      </c>
      <c r="C7411" s="164" t="s">
        <v>523</v>
      </c>
      <c r="D7411" s="164" t="s">
        <v>525</v>
      </c>
      <c r="E7411" s="164" t="s">
        <v>531</v>
      </c>
      <c r="F7411" s="193">
        <v>45769</v>
      </c>
      <c r="G7411" s="164" t="s">
        <v>589</v>
      </c>
      <c r="H7411" s="194">
        <v>396000</v>
      </c>
      <c r="I7411" s="164" t="s">
        <v>22</v>
      </c>
      <c r="L7411" s="164">
        <v>2024</v>
      </c>
      <c r="M7411" s="164" t="s">
        <v>525</v>
      </c>
      <c r="N7411" s="164" t="s">
        <v>569</v>
      </c>
    </row>
    <row r="7412" spans="1:14" s="164" customFormat="1" ht="15" x14ac:dyDescent="0.15">
      <c r="A7412" s="164" t="s">
        <v>521</v>
      </c>
      <c r="B7412" s="164" t="s">
        <v>603</v>
      </c>
      <c r="C7412" s="164" t="s">
        <v>523</v>
      </c>
      <c r="D7412" s="164" t="s">
        <v>525</v>
      </c>
      <c r="E7412" s="164" t="s">
        <v>525</v>
      </c>
      <c r="F7412" s="193">
        <v>45769</v>
      </c>
      <c r="G7412" s="164" t="s">
        <v>604</v>
      </c>
      <c r="H7412" s="194">
        <v>20612</v>
      </c>
      <c r="I7412" s="164" t="s">
        <v>22</v>
      </c>
      <c r="L7412" s="164">
        <v>2024</v>
      </c>
      <c r="M7412" s="164" t="s">
        <v>525</v>
      </c>
      <c r="N7412" s="164" t="s">
        <v>569</v>
      </c>
    </row>
    <row r="7413" spans="1:14" s="164" customFormat="1" ht="15" x14ac:dyDescent="0.15">
      <c r="A7413" s="164" t="s">
        <v>521</v>
      </c>
      <c r="B7413" s="164" t="s">
        <v>686</v>
      </c>
      <c r="C7413" s="164" t="s">
        <v>523</v>
      </c>
      <c r="D7413" s="164" t="s">
        <v>525</v>
      </c>
      <c r="E7413" s="164" t="s">
        <v>525</v>
      </c>
      <c r="F7413" s="193">
        <v>45769</v>
      </c>
      <c r="G7413" s="164" t="s">
        <v>23</v>
      </c>
      <c r="H7413" s="194">
        <v>22176</v>
      </c>
      <c r="I7413" s="164" t="s">
        <v>22</v>
      </c>
      <c r="L7413" s="164">
        <v>2024</v>
      </c>
      <c r="M7413" s="164" t="s">
        <v>525</v>
      </c>
      <c r="N7413" s="164" t="s">
        <v>569</v>
      </c>
    </row>
    <row r="7414" spans="1:14" s="164" customFormat="1" ht="15" x14ac:dyDescent="0.15">
      <c r="A7414" s="164" t="s">
        <v>521</v>
      </c>
      <c r="B7414" s="164" t="s">
        <v>638</v>
      </c>
      <c r="C7414" s="164" t="s">
        <v>523</v>
      </c>
      <c r="D7414" s="164" t="s">
        <v>525</v>
      </c>
      <c r="E7414" s="164" t="s">
        <v>531</v>
      </c>
      <c r="F7414" s="193">
        <v>45769</v>
      </c>
      <c r="G7414" s="164" t="s">
        <v>722</v>
      </c>
      <c r="H7414" s="194">
        <v>2079</v>
      </c>
      <c r="I7414" s="164" t="s">
        <v>22</v>
      </c>
      <c r="L7414" s="164">
        <v>2024</v>
      </c>
      <c r="M7414" s="164" t="s">
        <v>525</v>
      </c>
      <c r="N7414" s="164" t="s">
        <v>569</v>
      </c>
    </row>
    <row r="7415" spans="1:14" s="164" customFormat="1" ht="15" x14ac:dyDescent="0.15">
      <c r="A7415" s="164" t="s">
        <v>521</v>
      </c>
      <c r="B7415" s="164" t="s">
        <v>647</v>
      </c>
      <c r="C7415" s="164" t="s">
        <v>523</v>
      </c>
      <c r="D7415" s="164" t="s">
        <v>525</v>
      </c>
      <c r="E7415" s="164" t="s">
        <v>525</v>
      </c>
      <c r="F7415" s="193">
        <v>45769</v>
      </c>
      <c r="G7415" s="164" t="s">
        <v>650</v>
      </c>
      <c r="H7415" s="194">
        <v>7359686</v>
      </c>
      <c r="I7415" s="164" t="s">
        <v>16</v>
      </c>
      <c r="L7415" s="164">
        <v>2024</v>
      </c>
      <c r="M7415" s="164" t="s">
        <v>525</v>
      </c>
      <c r="N7415" s="164" t="s">
        <v>569</v>
      </c>
    </row>
    <row r="7416" spans="1:14" s="164" customFormat="1" ht="15" x14ac:dyDescent="0.15">
      <c r="A7416" s="164" t="s">
        <v>521</v>
      </c>
      <c r="B7416" s="164" t="s">
        <v>647</v>
      </c>
      <c r="C7416" s="164" t="s">
        <v>523</v>
      </c>
      <c r="D7416" s="164" t="s">
        <v>525</v>
      </c>
      <c r="E7416" s="164" t="s">
        <v>525</v>
      </c>
      <c r="F7416" s="193">
        <v>45768</v>
      </c>
      <c r="G7416" s="164" t="s">
        <v>650</v>
      </c>
      <c r="H7416" s="194">
        <v>2324375</v>
      </c>
      <c r="I7416" s="164" t="s">
        <v>16</v>
      </c>
      <c r="L7416" s="164">
        <v>2024</v>
      </c>
      <c r="M7416" s="164" t="s">
        <v>525</v>
      </c>
      <c r="N7416" s="164" t="s">
        <v>569</v>
      </c>
    </row>
    <row r="7417" spans="1:14" s="164" customFormat="1" ht="15" x14ac:dyDescent="0.15">
      <c r="A7417" s="164" t="s">
        <v>521</v>
      </c>
      <c r="B7417" s="164" t="s">
        <v>609</v>
      </c>
      <c r="C7417" s="164" t="s">
        <v>523</v>
      </c>
      <c r="D7417" s="164" t="s">
        <v>530</v>
      </c>
      <c r="E7417" s="164" t="s">
        <v>519</v>
      </c>
      <c r="F7417" s="193">
        <v>45768</v>
      </c>
      <c r="G7417" s="164" t="s">
        <v>25</v>
      </c>
      <c r="H7417" s="194">
        <v>68000</v>
      </c>
      <c r="I7417" s="164" t="s">
        <v>16</v>
      </c>
      <c r="J7417" s="164">
        <v>170</v>
      </c>
      <c r="L7417" s="164">
        <v>2025</v>
      </c>
      <c r="M7417" s="164" t="s">
        <v>525</v>
      </c>
      <c r="N7417" s="164" t="s">
        <v>526</v>
      </c>
    </row>
    <row r="7418" spans="1:14" s="164" customFormat="1" ht="15" x14ac:dyDescent="0.15">
      <c r="A7418" s="164" t="s">
        <v>521</v>
      </c>
      <c r="B7418" s="164" t="s">
        <v>647</v>
      </c>
      <c r="C7418" s="164" t="s">
        <v>535</v>
      </c>
      <c r="D7418" s="164" t="s">
        <v>525</v>
      </c>
      <c r="E7418" s="164" t="s">
        <v>519</v>
      </c>
      <c r="F7418" s="193">
        <v>45768</v>
      </c>
      <c r="G7418" s="164" t="s">
        <v>650</v>
      </c>
      <c r="H7418" s="194">
        <v>70750</v>
      </c>
      <c r="I7418" s="164" t="s">
        <v>16</v>
      </c>
      <c r="L7418" s="164">
        <v>2024</v>
      </c>
      <c r="M7418" s="164" t="s">
        <v>525</v>
      </c>
      <c r="N7418" s="164" t="s">
        <v>569</v>
      </c>
    </row>
    <row r="7419" spans="1:14" s="164" customFormat="1" ht="15" x14ac:dyDescent="0.15">
      <c r="A7419" s="164" t="s">
        <v>521</v>
      </c>
      <c r="B7419" s="164" t="s">
        <v>609</v>
      </c>
      <c r="C7419" s="164" t="s">
        <v>523</v>
      </c>
      <c r="D7419" s="164" t="s">
        <v>530</v>
      </c>
      <c r="E7419" s="164" t="s">
        <v>517</v>
      </c>
      <c r="F7419" s="193">
        <v>45768</v>
      </c>
      <c r="G7419" s="164" t="s">
        <v>25</v>
      </c>
      <c r="H7419" s="194">
        <v>5040000</v>
      </c>
      <c r="I7419" s="164" t="s">
        <v>16</v>
      </c>
      <c r="J7419" s="164">
        <v>12600</v>
      </c>
      <c r="L7419" s="164">
        <v>2025</v>
      </c>
      <c r="M7419" s="164" t="s">
        <v>525</v>
      </c>
      <c r="N7419" s="164" t="s">
        <v>526</v>
      </c>
    </row>
    <row r="7420" spans="1:14" s="164" customFormat="1" ht="15" x14ac:dyDescent="0.15">
      <c r="A7420" s="164" t="s">
        <v>521</v>
      </c>
      <c r="B7420" s="164" t="s">
        <v>647</v>
      </c>
      <c r="C7420" s="164" t="s">
        <v>523</v>
      </c>
      <c r="D7420" s="164" t="s">
        <v>525</v>
      </c>
      <c r="E7420" s="164" t="s">
        <v>519</v>
      </c>
      <c r="F7420" s="193">
        <v>45768</v>
      </c>
      <c r="G7420" s="164" t="s">
        <v>650</v>
      </c>
      <c r="H7420" s="194">
        <v>738699</v>
      </c>
      <c r="I7420" s="164" t="s">
        <v>16</v>
      </c>
      <c r="L7420" s="164">
        <v>2024</v>
      </c>
      <c r="M7420" s="164" t="s">
        <v>525</v>
      </c>
      <c r="N7420" s="164" t="s">
        <v>569</v>
      </c>
    </row>
    <row r="7421" spans="1:14" s="164" customFormat="1" ht="15" x14ac:dyDescent="0.15">
      <c r="A7421" s="164" t="s">
        <v>521</v>
      </c>
      <c r="B7421" s="164" t="s">
        <v>609</v>
      </c>
      <c r="C7421" s="164" t="s">
        <v>523</v>
      </c>
      <c r="D7421" s="164" t="s">
        <v>530</v>
      </c>
      <c r="E7421" s="164" t="s">
        <v>518</v>
      </c>
      <c r="F7421" s="193">
        <v>45768</v>
      </c>
      <c r="G7421" s="164" t="s">
        <v>25</v>
      </c>
      <c r="H7421" s="194">
        <v>268800</v>
      </c>
      <c r="I7421" s="164" t="s">
        <v>16</v>
      </c>
      <c r="J7421" s="164">
        <v>672</v>
      </c>
      <c r="L7421" s="164">
        <v>2025</v>
      </c>
      <c r="M7421" s="164" t="s">
        <v>525</v>
      </c>
      <c r="N7421" s="164" t="s">
        <v>526</v>
      </c>
    </row>
    <row r="7422" spans="1:14" s="164" customFormat="1" ht="15" x14ac:dyDescent="0.15">
      <c r="A7422" s="164" t="s">
        <v>521</v>
      </c>
      <c r="B7422" s="164" t="s">
        <v>647</v>
      </c>
      <c r="C7422" s="164" t="s">
        <v>523</v>
      </c>
      <c r="D7422" s="164" t="s">
        <v>525</v>
      </c>
      <c r="E7422" s="164" t="s">
        <v>531</v>
      </c>
      <c r="F7422" s="193">
        <v>45768</v>
      </c>
      <c r="G7422" s="164" t="s">
        <v>650</v>
      </c>
      <c r="H7422" s="194">
        <v>3680673</v>
      </c>
      <c r="I7422" s="164" t="s">
        <v>16</v>
      </c>
      <c r="L7422" s="164">
        <v>2024</v>
      </c>
      <c r="M7422" s="164" t="s">
        <v>525</v>
      </c>
      <c r="N7422" s="164" t="s">
        <v>569</v>
      </c>
    </row>
    <row r="7423" spans="1:14" s="164" customFormat="1" ht="15" x14ac:dyDescent="0.15">
      <c r="A7423" s="164" t="s">
        <v>521</v>
      </c>
      <c r="B7423" s="164" t="s">
        <v>647</v>
      </c>
      <c r="C7423" s="164" t="s">
        <v>523</v>
      </c>
      <c r="D7423" s="164" t="s">
        <v>525</v>
      </c>
      <c r="E7423" s="164" t="s">
        <v>525</v>
      </c>
      <c r="F7423" s="193">
        <v>45768</v>
      </c>
      <c r="G7423" s="164" t="s">
        <v>648</v>
      </c>
      <c r="H7423" s="194">
        <v>48576</v>
      </c>
      <c r="I7423" s="164" t="s">
        <v>16</v>
      </c>
      <c r="L7423" s="164">
        <v>2024</v>
      </c>
      <c r="M7423" s="164" t="s">
        <v>525</v>
      </c>
      <c r="N7423" s="164" t="s">
        <v>569</v>
      </c>
    </row>
    <row r="7424" spans="1:14" s="164" customFormat="1" ht="15" x14ac:dyDescent="0.15">
      <c r="A7424" s="164" t="s">
        <v>521</v>
      </c>
      <c r="B7424" s="164" t="s">
        <v>647</v>
      </c>
      <c r="C7424" s="164" t="s">
        <v>523</v>
      </c>
      <c r="D7424" s="164" t="s">
        <v>525</v>
      </c>
      <c r="E7424" s="164" t="s">
        <v>531</v>
      </c>
      <c r="F7424" s="193">
        <v>45768</v>
      </c>
      <c r="G7424" s="164" t="s">
        <v>648</v>
      </c>
      <c r="H7424" s="194">
        <v>216671</v>
      </c>
      <c r="I7424" s="164" t="s">
        <v>16</v>
      </c>
      <c r="L7424" s="164">
        <v>2024</v>
      </c>
      <c r="M7424" s="164" t="s">
        <v>525</v>
      </c>
      <c r="N7424" s="164" t="s">
        <v>569</v>
      </c>
    </row>
    <row r="7425" spans="1:14" s="164" customFormat="1" ht="15" x14ac:dyDescent="0.15">
      <c r="A7425" s="164" t="s">
        <v>521</v>
      </c>
      <c r="B7425" s="164" t="s">
        <v>647</v>
      </c>
      <c r="C7425" s="164" t="s">
        <v>523</v>
      </c>
      <c r="D7425" s="164" t="s">
        <v>525</v>
      </c>
      <c r="E7425" s="164" t="s">
        <v>531</v>
      </c>
      <c r="F7425" s="193">
        <v>45768</v>
      </c>
      <c r="G7425" s="164" t="s">
        <v>651</v>
      </c>
      <c r="H7425" s="194">
        <v>158400</v>
      </c>
      <c r="I7425" s="164" t="s">
        <v>16</v>
      </c>
      <c r="L7425" s="164">
        <v>2024</v>
      </c>
      <c r="M7425" s="164" t="s">
        <v>525</v>
      </c>
      <c r="N7425" s="164" t="s">
        <v>569</v>
      </c>
    </row>
    <row r="7426" spans="1:14" s="164" customFormat="1" ht="15" x14ac:dyDescent="0.15">
      <c r="A7426" s="164" t="s">
        <v>521</v>
      </c>
      <c r="B7426" s="164" t="s">
        <v>647</v>
      </c>
      <c r="C7426" s="164" t="s">
        <v>523</v>
      </c>
      <c r="D7426" s="164" t="s">
        <v>525</v>
      </c>
      <c r="E7426" s="164" t="s">
        <v>525</v>
      </c>
      <c r="F7426" s="193">
        <v>45768</v>
      </c>
      <c r="G7426" s="164" t="s">
        <v>649</v>
      </c>
      <c r="H7426" s="194">
        <v>736659</v>
      </c>
      <c r="I7426" s="164" t="s">
        <v>16</v>
      </c>
      <c r="L7426" s="164">
        <v>2024</v>
      </c>
      <c r="M7426" s="164" t="s">
        <v>525</v>
      </c>
      <c r="N7426" s="164" t="s">
        <v>569</v>
      </c>
    </row>
    <row r="7427" spans="1:14" s="164" customFormat="1" ht="15" x14ac:dyDescent="0.15">
      <c r="A7427" s="164" t="s">
        <v>521</v>
      </c>
      <c r="B7427" s="164" t="s">
        <v>647</v>
      </c>
      <c r="C7427" s="164" t="s">
        <v>523</v>
      </c>
      <c r="D7427" s="164" t="s">
        <v>525</v>
      </c>
      <c r="E7427" s="164" t="s">
        <v>531</v>
      </c>
      <c r="F7427" s="193">
        <v>45768</v>
      </c>
      <c r="G7427" s="164" t="s">
        <v>649</v>
      </c>
      <c r="H7427" s="194">
        <v>194128</v>
      </c>
      <c r="I7427" s="164" t="s">
        <v>16</v>
      </c>
      <c r="L7427" s="164">
        <v>2024</v>
      </c>
      <c r="M7427" s="164" t="s">
        <v>525</v>
      </c>
      <c r="N7427" s="164" t="s">
        <v>569</v>
      </c>
    </row>
    <row r="7428" spans="1:14" s="164" customFormat="1" ht="15" x14ac:dyDescent="0.15">
      <c r="A7428" s="164" t="s">
        <v>521</v>
      </c>
      <c r="B7428" s="164" t="s">
        <v>647</v>
      </c>
      <c r="C7428" s="164" t="s">
        <v>523</v>
      </c>
      <c r="D7428" s="164" t="s">
        <v>525</v>
      </c>
      <c r="E7428" s="164" t="s">
        <v>531</v>
      </c>
      <c r="F7428" s="193">
        <v>45768</v>
      </c>
      <c r="G7428" s="164" t="s">
        <v>652</v>
      </c>
      <c r="H7428" s="194">
        <v>952116</v>
      </c>
      <c r="I7428" s="164" t="s">
        <v>16</v>
      </c>
      <c r="L7428" s="164">
        <v>2024</v>
      </c>
      <c r="M7428" s="164" t="s">
        <v>525</v>
      </c>
      <c r="N7428" s="164" t="s">
        <v>569</v>
      </c>
    </row>
    <row r="7429" spans="1:14" s="164" customFormat="1" ht="15" x14ac:dyDescent="0.15">
      <c r="A7429" s="164" t="s">
        <v>521</v>
      </c>
      <c r="B7429" s="164" t="s">
        <v>617</v>
      </c>
      <c r="C7429" s="164" t="s">
        <v>523</v>
      </c>
      <c r="D7429" s="164" t="s">
        <v>525</v>
      </c>
      <c r="E7429" s="164" t="s">
        <v>531</v>
      </c>
      <c r="F7429" s="193">
        <v>45768</v>
      </c>
      <c r="G7429" s="164" t="s">
        <v>589</v>
      </c>
      <c r="H7429" s="194">
        <v>1381028</v>
      </c>
      <c r="I7429" s="164" t="s">
        <v>22</v>
      </c>
      <c r="L7429" s="164">
        <v>2024</v>
      </c>
      <c r="M7429" s="164" t="s">
        <v>525</v>
      </c>
      <c r="N7429" s="164" t="s">
        <v>569</v>
      </c>
    </row>
    <row r="7430" spans="1:14" s="164" customFormat="1" ht="15" x14ac:dyDescent="0.15">
      <c r="A7430" s="164" t="s">
        <v>521</v>
      </c>
      <c r="B7430" s="164" t="s">
        <v>638</v>
      </c>
      <c r="C7430" s="164" t="s">
        <v>523</v>
      </c>
      <c r="D7430" s="164" t="s">
        <v>525</v>
      </c>
      <c r="E7430" s="164" t="s">
        <v>519</v>
      </c>
      <c r="F7430" s="193">
        <v>45768</v>
      </c>
      <c r="G7430" s="164" t="s">
        <v>589</v>
      </c>
      <c r="H7430" s="194">
        <v>786500</v>
      </c>
      <c r="I7430" s="164" t="s">
        <v>22</v>
      </c>
      <c r="L7430" s="164">
        <v>2024</v>
      </c>
      <c r="M7430" s="164" t="s">
        <v>525</v>
      </c>
      <c r="N7430" s="164" t="s">
        <v>569</v>
      </c>
    </row>
    <row r="7431" spans="1:14" s="164" customFormat="1" ht="15" x14ac:dyDescent="0.15">
      <c r="A7431" s="164" t="s">
        <v>521</v>
      </c>
      <c r="B7431" s="164" t="s">
        <v>638</v>
      </c>
      <c r="C7431" s="164" t="s">
        <v>523</v>
      </c>
      <c r="D7431" s="164" t="s">
        <v>525</v>
      </c>
      <c r="E7431" s="164" t="s">
        <v>531</v>
      </c>
      <c r="F7431" s="193">
        <v>45768</v>
      </c>
      <c r="G7431" s="164" t="s">
        <v>589</v>
      </c>
      <c r="H7431" s="194">
        <v>357500</v>
      </c>
      <c r="I7431" s="164" t="s">
        <v>22</v>
      </c>
      <c r="L7431" s="164">
        <v>2024</v>
      </c>
      <c r="M7431" s="164" t="s">
        <v>525</v>
      </c>
      <c r="N7431" s="164" t="s">
        <v>569</v>
      </c>
    </row>
    <row r="7432" spans="1:14" s="164" customFormat="1" ht="15" x14ac:dyDescent="0.15">
      <c r="A7432" s="164" t="s">
        <v>521</v>
      </c>
      <c r="B7432" s="164" t="s">
        <v>686</v>
      </c>
      <c r="C7432" s="164" t="s">
        <v>523</v>
      </c>
      <c r="D7432" s="164" t="s">
        <v>525</v>
      </c>
      <c r="E7432" s="164" t="s">
        <v>525</v>
      </c>
      <c r="F7432" s="193">
        <v>45768</v>
      </c>
      <c r="G7432" s="164" t="s">
        <v>589</v>
      </c>
      <c r="H7432" s="194">
        <v>46200</v>
      </c>
      <c r="I7432" s="164" t="s">
        <v>22</v>
      </c>
      <c r="L7432" s="164">
        <v>2024</v>
      </c>
      <c r="M7432" s="164" t="s">
        <v>525</v>
      </c>
      <c r="N7432" s="164" t="s">
        <v>569</v>
      </c>
    </row>
    <row r="7433" spans="1:14" s="164" customFormat="1" ht="15" x14ac:dyDescent="0.15">
      <c r="A7433" s="164" t="s">
        <v>521</v>
      </c>
      <c r="B7433" s="164" t="s">
        <v>617</v>
      </c>
      <c r="C7433" s="164" t="s">
        <v>523</v>
      </c>
      <c r="D7433" s="164" t="s">
        <v>525</v>
      </c>
      <c r="E7433" s="164" t="s">
        <v>531</v>
      </c>
      <c r="F7433" s="193">
        <v>45768</v>
      </c>
      <c r="G7433" s="164" t="s">
        <v>23</v>
      </c>
      <c r="H7433" s="194">
        <v>42900</v>
      </c>
      <c r="I7433" s="164" t="s">
        <v>22</v>
      </c>
      <c r="L7433" s="164">
        <v>2024</v>
      </c>
      <c r="M7433" s="164" t="s">
        <v>525</v>
      </c>
      <c r="N7433" s="164" t="s">
        <v>569</v>
      </c>
    </row>
    <row r="7434" spans="1:14" s="164" customFormat="1" ht="15" x14ac:dyDescent="0.15">
      <c r="A7434" s="164" t="s">
        <v>521</v>
      </c>
      <c r="B7434" s="164" t="s">
        <v>638</v>
      </c>
      <c r="C7434" s="164" t="s">
        <v>523</v>
      </c>
      <c r="D7434" s="164" t="s">
        <v>525</v>
      </c>
      <c r="E7434" s="164" t="s">
        <v>525</v>
      </c>
      <c r="F7434" s="193">
        <v>45768</v>
      </c>
      <c r="G7434" s="164" t="s">
        <v>23</v>
      </c>
      <c r="H7434" s="194">
        <v>19263</v>
      </c>
      <c r="I7434" s="164" t="s">
        <v>22</v>
      </c>
      <c r="L7434" s="164">
        <v>2024</v>
      </c>
      <c r="M7434" s="164" t="s">
        <v>525</v>
      </c>
      <c r="N7434" s="164" t="s">
        <v>569</v>
      </c>
    </row>
    <row r="7435" spans="1:14" s="164" customFormat="1" ht="15" x14ac:dyDescent="0.15">
      <c r="A7435" s="164" t="s">
        <v>521</v>
      </c>
      <c r="B7435" s="164" t="s">
        <v>617</v>
      </c>
      <c r="C7435" s="164" t="s">
        <v>523</v>
      </c>
      <c r="D7435" s="164" t="s">
        <v>525</v>
      </c>
      <c r="E7435" s="164" t="s">
        <v>531</v>
      </c>
      <c r="F7435" s="193">
        <v>45768</v>
      </c>
      <c r="G7435" s="164" t="s">
        <v>621</v>
      </c>
      <c r="H7435" s="194">
        <v>44000</v>
      </c>
      <c r="I7435" s="164" t="s">
        <v>22</v>
      </c>
      <c r="L7435" s="164">
        <v>2024</v>
      </c>
      <c r="M7435" s="164" t="s">
        <v>525</v>
      </c>
      <c r="N7435" s="164" t="s">
        <v>569</v>
      </c>
    </row>
    <row r="7436" spans="1:14" s="164" customFormat="1" ht="15" x14ac:dyDescent="0.15">
      <c r="A7436" s="164" t="s">
        <v>521</v>
      </c>
      <c r="B7436" s="164" t="s">
        <v>609</v>
      </c>
      <c r="C7436" s="164" t="s">
        <v>523</v>
      </c>
      <c r="D7436" s="164" t="s">
        <v>530</v>
      </c>
      <c r="E7436" s="164" t="s">
        <v>518</v>
      </c>
      <c r="F7436" s="193">
        <v>45767</v>
      </c>
      <c r="G7436" s="164" t="s">
        <v>25</v>
      </c>
      <c r="H7436" s="194">
        <v>156800</v>
      </c>
      <c r="I7436" s="164" t="s">
        <v>16</v>
      </c>
      <c r="J7436" s="164">
        <v>392</v>
      </c>
      <c r="L7436" s="164">
        <v>2025</v>
      </c>
      <c r="M7436" s="164" t="s">
        <v>525</v>
      </c>
      <c r="N7436" s="164" t="s">
        <v>526</v>
      </c>
    </row>
    <row r="7437" spans="1:14" s="164" customFormat="1" ht="15" x14ac:dyDescent="0.15">
      <c r="A7437" s="164" t="s">
        <v>521</v>
      </c>
      <c r="B7437" s="164" t="s">
        <v>609</v>
      </c>
      <c r="C7437" s="164" t="s">
        <v>523</v>
      </c>
      <c r="D7437" s="164" t="s">
        <v>530</v>
      </c>
      <c r="E7437" s="164" t="s">
        <v>517</v>
      </c>
      <c r="F7437" s="193">
        <v>45767</v>
      </c>
      <c r="G7437" s="164" t="s">
        <v>25</v>
      </c>
      <c r="H7437" s="194">
        <v>2240000</v>
      </c>
      <c r="I7437" s="164" t="s">
        <v>16</v>
      </c>
      <c r="J7437" s="164">
        <v>5600</v>
      </c>
      <c r="L7437" s="164">
        <v>2025</v>
      </c>
      <c r="M7437" s="164" t="s">
        <v>525</v>
      </c>
      <c r="N7437" s="164" t="s">
        <v>526</v>
      </c>
    </row>
    <row r="7438" spans="1:14" s="164" customFormat="1" ht="15" x14ac:dyDescent="0.15">
      <c r="A7438" s="164" t="s">
        <v>521</v>
      </c>
      <c r="B7438" s="164" t="s">
        <v>617</v>
      </c>
      <c r="C7438" s="164" t="s">
        <v>523</v>
      </c>
      <c r="D7438" s="164" t="s">
        <v>525</v>
      </c>
      <c r="E7438" s="164" t="s">
        <v>525</v>
      </c>
      <c r="F7438" s="193">
        <v>45766</v>
      </c>
      <c r="G7438" s="164" t="s">
        <v>587</v>
      </c>
      <c r="H7438" s="194">
        <v>352000</v>
      </c>
      <c r="I7438" s="164" t="s">
        <v>22</v>
      </c>
      <c r="L7438" s="164">
        <v>2024</v>
      </c>
      <c r="M7438" s="164" t="s">
        <v>525</v>
      </c>
      <c r="N7438" s="164" t="s">
        <v>569</v>
      </c>
    </row>
    <row r="7439" spans="1:14" s="164" customFormat="1" ht="15" x14ac:dyDescent="0.15">
      <c r="A7439" s="164" t="s">
        <v>521</v>
      </c>
      <c r="B7439" s="164" t="s">
        <v>609</v>
      </c>
      <c r="C7439" s="164" t="s">
        <v>523</v>
      </c>
      <c r="D7439" s="164" t="s">
        <v>530</v>
      </c>
      <c r="E7439" s="164" t="s">
        <v>518</v>
      </c>
      <c r="F7439" s="193">
        <v>45766</v>
      </c>
      <c r="G7439" s="164" t="s">
        <v>25</v>
      </c>
      <c r="H7439" s="194">
        <v>224000</v>
      </c>
      <c r="I7439" s="164" t="s">
        <v>16</v>
      </c>
      <c r="J7439" s="164">
        <v>560</v>
      </c>
      <c r="L7439" s="164">
        <v>2025</v>
      </c>
      <c r="M7439" s="164" t="s">
        <v>525</v>
      </c>
      <c r="N7439" s="164" t="s">
        <v>526</v>
      </c>
    </row>
    <row r="7440" spans="1:14" s="164" customFormat="1" ht="15" x14ac:dyDescent="0.15">
      <c r="A7440" s="164" t="s">
        <v>521</v>
      </c>
      <c r="B7440" s="164" t="s">
        <v>617</v>
      </c>
      <c r="C7440" s="164" t="s">
        <v>523</v>
      </c>
      <c r="D7440" s="164" t="s">
        <v>525</v>
      </c>
      <c r="E7440" s="164" t="s">
        <v>517</v>
      </c>
      <c r="F7440" s="193">
        <v>45766</v>
      </c>
      <c r="G7440" s="164" t="s">
        <v>589</v>
      </c>
      <c r="H7440" s="194">
        <v>1491666</v>
      </c>
      <c r="I7440" s="164" t="s">
        <v>22</v>
      </c>
      <c r="L7440" s="164">
        <v>2024</v>
      </c>
      <c r="M7440" s="164" t="s">
        <v>525</v>
      </c>
      <c r="N7440" s="164" t="s">
        <v>569</v>
      </c>
    </row>
    <row r="7441" spans="1:14" s="164" customFormat="1" ht="15" x14ac:dyDescent="0.15">
      <c r="A7441" s="164" t="s">
        <v>521</v>
      </c>
      <c r="B7441" s="164" t="s">
        <v>609</v>
      </c>
      <c r="C7441" s="164" t="s">
        <v>523</v>
      </c>
      <c r="D7441" s="164" t="s">
        <v>530</v>
      </c>
      <c r="E7441" s="164" t="s">
        <v>517</v>
      </c>
      <c r="F7441" s="193">
        <v>45766</v>
      </c>
      <c r="G7441" s="164" t="s">
        <v>25</v>
      </c>
      <c r="H7441" s="194">
        <v>4368000</v>
      </c>
      <c r="I7441" s="164" t="s">
        <v>16</v>
      </c>
      <c r="J7441" s="164">
        <v>10920</v>
      </c>
      <c r="L7441" s="164">
        <v>2025</v>
      </c>
      <c r="M7441" s="164" t="s">
        <v>525</v>
      </c>
      <c r="N7441" s="164" t="s">
        <v>526</v>
      </c>
    </row>
    <row r="7442" spans="1:14" s="164" customFormat="1" ht="15" x14ac:dyDescent="0.15">
      <c r="A7442" s="164" t="s">
        <v>521</v>
      </c>
      <c r="B7442" s="164" t="s">
        <v>617</v>
      </c>
      <c r="C7442" s="164" t="s">
        <v>523</v>
      </c>
      <c r="D7442" s="164" t="s">
        <v>525</v>
      </c>
      <c r="E7442" s="164" t="s">
        <v>525</v>
      </c>
      <c r="F7442" s="193">
        <v>45766</v>
      </c>
      <c r="G7442" s="164" t="s">
        <v>23</v>
      </c>
      <c r="H7442" s="194">
        <v>20020</v>
      </c>
      <c r="I7442" s="164" t="s">
        <v>22</v>
      </c>
      <c r="L7442" s="164">
        <v>2024</v>
      </c>
      <c r="M7442" s="164" t="s">
        <v>525</v>
      </c>
      <c r="N7442" s="164" t="s">
        <v>569</v>
      </c>
    </row>
    <row r="7443" spans="1:14" s="164" customFormat="1" ht="15" x14ac:dyDescent="0.15">
      <c r="A7443" s="164" t="s">
        <v>521</v>
      </c>
      <c r="B7443" s="164" t="s">
        <v>617</v>
      </c>
      <c r="C7443" s="164" t="s">
        <v>523</v>
      </c>
      <c r="D7443" s="164" t="s">
        <v>525</v>
      </c>
      <c r="E7443" s="164" t="s">
        <v>517</v>
      </c>
      <c r="F7443" s="193">
        <v>45766</v>
      </c>
      <c r="G7443" s="164" t="s">
        <v>23</v>
      </c>
      <c r="H7443" s="194">
        <v>194480</v>
      </c>
      <c r="I7443" s="164" t="s">
        <v>22</v>
      </c>
      <c r="L7443" s="164">
        <v>2024</v>
      </c>
      <c r="M7443" s="164" t="s">
        <v>525</v>
      </c>
      <c r="N7443" s="164" t="s">
        <v>569</v>
      </c>
    </row>
    <row r="7444" spans="1:14" s="164" customFormat="1" ht="15" x14ac:dyDescent="0.15">
      <c r="A7444" s="164" t="s">
        <v>521</v>
      </c>
      <c r="B7444" s="164" t="s">
        <v>617</v>
      </c>
      <c r="C7444" s="164" t="s">
        <v>523</v>
      </c>
      <c r="D7444" s="164" t="s">
        <v>525</v>
      </c>
      <c r="E7444" s="164" t="s">
        <v>517</v>
      </c>
      <c r="F7444" s="193">
        <v>45766</v>
      </c>
      <c r="G7444" s="164" t="s">
        <v>621</v>
      </c>
      <c r="H7444" s="194">
        <v>440000</v>
      </c>
      <c r="I7444" s="164" t="s">
        <v>22</v>
      </c>
      <c r="L7444" s="164">
        <v>2024</v>
      </c>
      <c r="M7444" s="164" t="s">
        <v>525</v>
      </c>
      <c r="N7444" s="164" t="s">
        <v>569</v>
      </c>
    </row>
    <row r="7445" spans="1:14" s="164" customFormat="1" ht="15" x14ac:dyDescent="0.15">
      <c r="A7445" s="164" t="s">
        <v>521</v>
      </c>
      <c r="B7445" s="164" t="s">
        <v>609</v>
      </c>
      <c r="C7445" s="164" t="s">
        <v>523</v>
      </c>
      <c r="D7445" s="164" t="s">
        <v>530</v>
      </c>
      <c r="E7445" s="164" t="s">
        <v>519</v>
      </c>
      <c r="F7445" s="193">
        <v>45765</v>
      </c>
      <c r="G7445" s="164" t="s">
        <v>25</v>
      </c>
      <c r="H7445" s="194">
        <v>68000</v>
      </c>
      <c r="I7445" s="164" t="s">
        <v>16</v>
      </c>
      <c r="J7445" s="164">
        <v>170</v>
      </c>
      <c r="L7445" s="164">
        <v>2025</v>
      </c>
      <c r="M7445" s="164" t="s">
        <v>525</v>
      </c>
      <c r="N7445" s="164" t="s">
        <v>526</v>
      </c>
    </row>
    <row r="7446" spans="1:14" s="164" customFormat="1" ht="15" x14ac:dyDescent="0.15">
      <c r="A7446" s="164" t="s">
        <v>521</v>
      </c>
      <c r="B7446" s="164" t="s">
        <v>617</v>
      </c>
      <c r="C7446" s="164" t="s">
        <v>523</v>
      </c>
      <c r="D7446" s="164" t="s">
        <v>525</v>
      </c>
      <c r="E7446" s="164" t="s">
        <v>531</v>
      </c>
      <c r="F7446" s="193">
        <v>45765</v>
      </c>
      <c r="G7446" s="164" t="s">
        <v>589</v>
      </c>
      <c r="H7446" s="194">
        <v>607750</v>
      </c>
      <c r="I7446" s="164" t="s">
        <v>22</v>
      </c>
      <c r="L7446" s="164">
        <v>2024</v>
      </c>
      <c r="M7446" s="164" t="s">
        <v>525</v>
      </c>
      <c r="N7446" s="164" t="s">
        <v>569</v>
      </c>
    </row>
    <row r="7447" spans="1:14" s="164" customFormat="1" ht="15" x14ac:dyDescent="0.15">
      <c r="A7447" s="164" t="s">
        <v>521</v>
      </c>
      <c r="B7447" s="164" t="s">
        <v>609</v>
      </c>
      <c r="C7447" s="164" t="s">
        <v>523</v>
      </c>
      <c r="D7447" s="164" t="s">
        <v>530</v>
      </c>
      <c r="E7447" s="164" t="s">
        <v>517</v>
      </c>
      <c r="F7447" s="193">
        <v>45765</v>
      </c>
      <c r="G7447" s="164" t="s">
        <v>25</v>
      </c>
      <c r="H7447" s="194">
        <v>4704000</v>
      </c>
      <c r="I7447" s="164" t="s">
        <v>16</v>
      </c>
      <c r="J7447" s="164">
        <v>11760</v>
      </c>
      <c r="L7447" s="164">
        <v>2025</v>
      </c>
      <c r="M7447" s="164" t="s">
        <v>525</v>
      </c>
      <c r="N7447" s="164" t="s">
        <v>526</v>
      </c>
    </row>
    <row r="7448" spans="1:14" s="164" customFormat="1" ht="15" x14ac:dyDescent="0.15">
      <c r="A7448" s="164" t="s">
        <v>521</v>
      </c>
      <c r="B7448" s="164" t="s">
        <v>603</v>
      </c>
      <c r="C7448" s="164" t="s">
        <v>523</v>
      </c>
      <c r="D7448" s="164" t="s">
        <v>525</v>
      </c>
      <c r="E7448" s="164" t="s">
        <v>525</v>
      </c>
      <c r="F7448" s="193">
        <v>45765</v>
      </c>
      <c r="G7448" s="164" t="s">
        <v>604</v>
      </c>
      <c r="H7448" s="194">
        <v>31656</v>
      </c>
      <c r="I7448" s="164" t="s">
        <v>22</v>
      </c>
      <c r="L7448" s="164">
        <v>2024</v>
      </c>
      <c r="M7448" s="164" t="s">
        <v>525</v>
      </c>
      <c r="N7448" s="164" t="s">
        <v>569</v>
      </c>
    </row>
    <row r="7449" spans="1:14" s="164" customFormat="1" ht="15" x14ac:dyDescent="0.15">
      <c r="A7449" s="164" t="s">
        <v>521</v>
      </c>
      <c r="B7449" s="164" t="s">
        <v>609</v>
      </c>
      <c r="C7449" s="164" t="s">
        <v>523</v>
      </c>
      <c r="D7449" s="164" t="s">
        <v>530</v>
      </c>
      <c r="E7449" s="164" t="s">
        <v>518</v>
      </c>
      <c r="F7449" s="193">
        <v>45765</v>
      </c>
      <c r="G7449" s="164" t="s">
        <v>25</v>
      </c>
      <c r="H7449" s="194">
        <v>268800</v>
      </c>
      <c r="I7449" s="164" t="s">
        <v>16</v>
      </c>
      <c r="J7449" s="164">
        <v>672</v>
      </c>
      <c r="L7449" s="164">
        <v>2025</v>
      </c>
      <c r="M7449" s="164" t="s">
        <v>525</v>
      </c>
      <c r="N7449" s="164" t="s">
        <v>526</v>
      </c>
    </row>
    <row r="7450" spans="1:14" s="164" customFormat="1" ht="15" x14ac:dyDescent="0.15">
      <c r="A7450" s="164" t="s">
        <v>521</v>
      </c>
      <c r="B7450" s="164" t="s">
        <v>617</v>
      </c>
      <c r="C7450" s="164" t="s">
        <v>523</v>
      </c>
      <c r="D7450" s="164" t="s">
        <v>525</v>
      </c>
      <c r="E7450" s="164" t="s">
        <v>525</v>
      </c>
      <c r="F7450" s="193">
        <v>45765</v>
      </c>
      <c r="G7450" s="164" t="s">
        <v>23</v>
      </c>
      <c r="H7450" s="194">
        <v>62095</v>
      </c>
      <c r="I7450" s="164" t="s">
        <v>22</v>
      </c>
      <c r="L7450" s="164">
        <v>2024</v>
      </c>
      <c r="M7450" s="164" t="s">
        <v>525</v>
      </c>
      <c r="N7450" s="164" t="s">
        <v>569</v>
      </c>
    </row>
    <row r="7451" spans="1:14" s="164" customFormat="1" ht="15" x14ac:dyDescent="0.15">
      <c r="A7451" s="164" t="s">
        <v>521</v>
      </c>
      <c r="B7451" s="164" t="s">
        <v>617</v>
      </c>
      <c r="C7451" s="164" t="s">
        <v>523</v>
      </c>
      <c r="D7451" s="164" t="s">
        <v>525</v>
      </c>
      <c r="E7451" s="164" t="s">
        <v>519</v>
      </c>
      <c r="F7451" s="193">
        <v>45765</v>
      </c>
      <c r="G7451" s="164" t="s">
        <v>589</v>
      </c>
      <c r="H7451" s="194">
        <v>107250</v>
      </c>
      <c r="I7451" s="164" t="s">
        <v>22</v>
      </c>
      <c r="L7451" s="164">
        <v>2024</v>
      </c>
      <c r="M7451" s="164" t="s">
        <v>525</v>
      </c>
      <c r="N7451" s="164" t="s">
        <v>569</v>
      </c>
    </row>
    <row r="7452" spans="1:14" s="164" customFormat="1" ht="15" x14ac:dyDescent="0.15">
      <c r="A7452" s="164" t="s">
        <v>521</v>
      </c>
      <c r="B7452" s="164" t="s">
        <v>647</v>
      </c>
      <c r="C7452" s="164" t="s">
        <v>523</v>
      </c>
      <c r="D7452" s="164" t="s">
        <v>525</v>
      </c>
      <c r="E7452" s="164" t="s">
        <v>525</v>
      </c>
      <c r="F7452" s="193">
        <v>45765</v>
      </c>
      <c r="G7452" s="164" t="s">
        <v>648</v>
      </c>
      <c r="H7452" s="194">
        <v>61864</v>
      </c>
      <c r="I7452" s="164" t="s">
        <v>16</v>
      </c>
      <c r="L7452" s="164">
        <v>2024</v>
      </c>
      <c r="M7452" s="164" t="s">
        <v>525</v>
      </c>
      <c r="N7452" s="164" t="s">
        <v>569</v>
      </c>
    </row>
    <row r="7453" spans="1:14" s="164" customFormat="1" ht="15" x14ac:dyDescent="0.15">
      <c r="A7453" s="164" t="s">
        <v>521</v>
      </c>
      <c r="B7453" s="164" t="s">
        <v>647</v>
      </c>
      <c r="C7453" s="164" t="s">
        <v>523</v>
      </c>
      <c r="D7453" s="164" t="s">
        <v>525</v>
      </c>
      <c r="E7453" s="164" t="s">
        <v>531</v>
      </c>
      <c r="F7453" s="193">
        <v>45765</v>
      </c>
      <c r="G7453" s="164" t="s">
        <v>648</v>
      </c>
      <c r="H7453" s="194">
        <v>2</v>
      </c>
      <c r="I7453" s="164" t="s">
        <v>16</v>
      </c>
      <c r="L7453" s="164">
        <v>2024</v>
      </c>
      <c r="M7453" s="164" t="s">
        <v>525</v>
      </c>
      <c r="N7453" s="164" t="s">
        <v>569</v>
      </c>
    </row>
    <row r="7454" spans="1:14" s="164" customFormat="1" ht="15" x14ac:dyDescent="0.15">
      <c r="A7454" s="164" t="s">
        <v>521</v>
      </c>
      <c r="B7454" s="164" t="s">
        <v>647</v>
      </c>
      <c r="C7454" s="164" t="s">
        <v>523</v>
      </c>
      <c r="D7454" s="164" t="s">
        <v>525</v>
      </c>
      <c r="E7454" s="164" t="s">
        <v>525</v>
      </c>
      <c r="F7454" s="193">
        <v>45765</v>
      </c>
      <c r="G7454" s="164" t="s">
        <v>651</v>
      </c>
      <c r="H7454" s="194">
        <v>141326</v>
      </c>
      <c r="I7454" s="164" t="s">
        <v>16</v>
      </c>
      <c r="L7454" s="164">
        <v>2024</v>
      </c>
      <c r="M7454" s="164" t="s">
        <v>525</v>
      </c>
      <c r="N7454" s="164" t="s">
        <v>569</v>
      </c>
    </row>
    <row r="7455" spans="1:14" s="164" customFormat="1" ht="15" x14ac:dyDescent="0.15">
      <c r="A7455" s="164" t="s">
        <v>521</v>
      </c>
      <c r="B7455" s="164" t="s">
        <v>647</v>
      </c>
      <c r="C7455" s="164" t="s">
        <v>523</v>
      </c>
      <c r="D7455" s="164" t="s">
        <v>525</v>
      </c>
      <c r="E7455" s="164" t="s">
        <v>525</v>
      </c>
      <c r="F7455" s="193">
        <v>45765</v>
      </c>
      <c r="G7455" s="164" t="s">
        <v>649</v>
      </c>
      <c r="H7455" s="194">
        <v>728464</v>
      </c>
      <c r="I7455" s="164" t="s">
        <v>16</v>
      </c>
      <c r="L7455" s="164">
        <v>2024</v>
      </c>
      <c r="M7455" s="164" t="s">
        <v>525</v>
      </c>
      <c r="N7455" s="164" t="s">
        <v>569</v>
      </c>
    </row>
    <row r="7456" spans="1:14" s="164" customFormat="1" ht="15" x14ac:dyDescent="0.15">
      <c r="A7456" s="164" t="s">
        <v>521</v>
      </c>
      <c r="B7456" s="164" t="s">
        <v>647</v>
      </c>
      <c r="C7456" s="164" t="s">
        <v>523</v>
      </c>
      <c r="D7456" s="164" t="s">
        <v>525</v>
      </c>
      <c r="E7456" s="164" t="s">
        <v>531</v>
      </c>
      <c r="F7456" s="193">
        <v>45765</v>
      </c>
      <c r="G7456" s="164" t="s">
        <v>649</v>
      </c>
      <c r="H7456" s="194">
        <v>67243</v>
      </c>
      <c r="I7456" s="164" t="s">
        <v>16</v>
      </c>
      <c r="L7456" s="164">
        <v>2024</v>
      </c>
      <c r="M7456" s="164" t="s">
        <v>525</v>
      </c>
      <c r="N7456" s="164" t="s">
        <v>569</v>
      </c>
    </row>
    <row r="7457" spans="1:14" s="164" customFormat="1" ht="15" x14ac:dyDescent="0.15">
      <c r="A7457" s="164" t="s">
        <v>521</v>
      </c>
      <c r="B7457" s="164" t="s">
        <v>647</v>
      </c>
      <c r="C7457" s="164" t="s">
        <v>523</v>
      </c>
      <c r="D7457" s="164" t="s">
        <v>525</v>
      </c>
      <c r="E7457" s="164" t="s">
        <v>531</v>
      </c>
      <c r="F7457" s="193">
        <v>45765</v>
      </c>
      <c r="G7457" s="164" t="s">
        <v>653</v>
      </c>
      <c r="H7457" s="194">
        <v>39917</v>
      </c>
      <c r="I7457" s="164" t="s">
        <v>22</v>
      </c>
      <c r="L7457" s="164">
        <v>2024</v>
      </c>
      <c r="M7457" s="164" t="s">
        <v>525</v>
      </c>
      <c r="N7457" s="164" t="s">
        <v>569</v>
      </c>
    </row>
    <row r="7458" spans="1:14" s="164" customFormat="1" ht="15" x14ac:dyDescent="0.15">
      <c r="A7458" s="164" t="s">
        <v>521</v>
      </c>
      <c r="B7458" s="164" t="s">
        <v>617</v>
      </c>
      <c r="C7458" s="164" t="s">
        <v>523</v>
      </c>
      <c r="D7458" s="164" t="s">
        <v>525</v>
      </c>
      <c r="E7458" s="164" t="s">
        <v>525</v>
      </c>
      <c r="F7458" s="193">
        <v>45765</v>
      </c>
      <c r="G7458" s="164" t="s">
        <v>568</v>
      </c>
      <c r="H7458" s="194">
        <v>74679</v>
      </c>
      <c r="I7458" s="164" t="s">
        <v>22</v>
      </c>
      <c r="L7458" s="164">
        <v>2024</v>
      </c>
      <c r="M7458" s="164" t="s">
        <v>525</v>
      </c>
      <c r="N7458" s="164" t="s">
        <v>569</v>
      </c>
    </row>
    <row r="7459" spans="1:14" s="164" customFormat="1" ht="15" x14ac:dyDescent="0.15">
      <c r="A7459" s="164" t="s">
        <v>521</v>
      </c>
      <c r="B7459" s="164" t="s">
        <v>617</v>
      </c>
      <c r="C7459" s="164" t="s">
        <v>523</v>
      </c>
      <c r="D7459" s="164" t="s">
        <v>525</v>
      </c>
      <c r="E7459" s="164" t="s">
        <v>531</v>
      </c>
      <c r="F7459" s="193">
        <v>45765</v>
      </c>
      <c r="G7459" s="164" t="s">
        <v>568</v>
      </c>
      <c r="H7459" s="194">
        <v>309670</v>
      </c>
      <c r="I7459" s="164" t="s">
        <v>22</v>
      </c>
      <c r="L7459" s="164">
        <v>2024</v>
      </c>
      <c r="M7459" s="164" t="s">
        <v>525</v>
      </c>
      <c r="N7459" s="164" t="s">
        <v>569</v>
      </c>
    </row>
    <row r="7460" spans="1:14" s="164" customFormat="1" ht="15" x14ac:dyDescent="0.15">
      <c r="A7460" s="164" t="s">
        <v>521</v>
      </c>
      <c r="B7460" s="164" t="s">
        <v>647</v>
      </c>
      <c r="C7460" s="164" t="s">
        <v>523</v>
      </c>
      <c r="D7460" s="164" t="s">
        <v>525</v>
      </c>
      <c r="E7460" s="164" t="s">
        <v>525</v>
      </c>
      <c r="F7460" s="193">
        <v>45765</v>
      </c>
      <c r="G7460" s="164" t="s">
        <v>650</v>
      </c>
      <c r="H7460" s="194">
        <v>2448871</v>
      </c>
      <c r="I7460" s="164" t="s">
        <v>16</v>
      </c>
      <c r="L7460" s="164">
        <v>2024</v>
      </c>
      <c r="M7460" s="164" t="s">
        <v>525</v>
      </c>
      <c r="N7460" s="164" t="s">
        <v>569</v>
      </c>
    </row>
    <row r="7461" spans="1:14" s="164" customFormat="1" ht="15" x14ac:dyDescent="0.15">
      <c r="A7461" s="164" t="s">
        <v>521</v>
      </c>
      <c r="B7461" s="164" t="s">
        <v>647</v>
      </c>
      <c r="C7461" s="164" t="s">
        <v>523</v>
      </c>
      <c r="D7461" s="164" t="s">
        <v>525</v>
      </c>
      <c r="E7461" s="164" t="s">
        <v>519</v>
      </c>
      <c r="F7461" s="193">
        <v>45765</v>
      </c>
      <c r="G7461" s="164" t="s">
        <v>650</v>
      </c>
      <c r="H7461" s="194">
        <v>507874</v>
      </c>
      <c r="I7461" s="164" t="s">
        <v>16</v>
      </c>
      <c r="L7461" s="164">
        <v>2024</v>
      </c>
      <c r="M7461" s="164" t="s">
        <v>525</v>
      </c>
      <c r="N7461" s="164" t="s">
        <v>569</v>
      </c>
    </row>
    <row r="7462" spans="1:14" s="164" customFormat="1" ht="15" x14ac:dyDescent="0.15">
      <c r="A7462" s="164" t="s">
        <v>521</v>
      </c>
      <c r="B7462" s="164" t="s">
        <v>647</v>
      </c>
      <c r="C7462" s="164" t="s">
        <v>523</v>
      </c>
      <c r="D7462" s="164" t="s">
        <v>525</v>
      </c>
      <c r="E7462" s="164" t="s">
        <v>531</v>
      </c>
      <c r="F7462" s="193">
        <v>45765</v>
      </c>
      <c r="G7462" s="164" t="s">
        <v>650</v>
      </c>
      <c r="H7462" s="194">
        <v>2915143</v>
      </c>
      <c r="I7462" s="164" t="s">
        <v>16</v>
      </c>
      <c r="L7462" s="164">
        <v>2024</v>
      </c>
      <c r="M7462" s="164" t="s">
        <v>525</v>
      </c>
      <c r="N7462" s="164" t="s">
        <v>569</v>
      </c>
    </row>
    <row r="7463" spans="1:14" s="164" customFormat="1" ht="15" x14ac:dyDescent="0.15">
      <c r="A7463" s="164" t="s">
        <v>521</v>
      </c>
      <c r="B7463" s="164" t="s">
        <v>617</v>
      </c>
      <c r="C7463" s="164" t="s">
        <v>523</v>
      </c>
      <c r="D7463" s="164" t="s">
        <v>525</v>
      </c>
      <c r="E7463" s="164" t="s">
        <v>531</v>
      </c>
      <c r="F7463" s="193">
        <v>45765</v>
      </c>
      <c r="G7463" s="164" t="s">
        <v>23</v>
      </c>
      <c r="H7463" s="194">
        <v>1397323</v>
      </c>
      <c r="I7463" s="164" t="s">
        <v>22</v>
      </c>
      <c r="L7463" s="164">
        <v>2024</v>
      </c>
      <c r="M7463" s="164" t="s">
        <v>525</v>
      </c>
      <c r="N7463" s="164" t="s">
        <v>569</v>
      </c>
    </row>
    <row r="7464" spans="1:14" s="164" customFormat="1" ht="15" x14ac:dyDescent="0.15">
      <c r="A7464" s="164" t="s">
        <v>521</v>
      </c>
      <c r="B7464" s="164" t="s">
        <v>586</v>
      </c>
      <c r="C7464" s="164" t="s">
        <v>523</v>
      </c>
      <c r="D7464" s="164" t="s">
        <v>525</v>
      </c>
      <c r="E7464" s="164" t="s">
        <v>531</v>
      </c>
      <c r="F7464" s="193">
        <v>45765</v>
      </c>
      <c r="G7464" s="164" t="s">
        <v>23</v>
      </c>
      <c r="H7464" s="194">
        <v>131069</v>
      </c>
      <c r="I7464" s="164" t="s">
        <v>22</v>
      </c>
      <c r="L7464" s="164">
        <v>2024</v>
      </c>
      <c r="M7464" s="164" t="s">
        <v>525</v>
      </c>
      <c r="N7464" s="164" t="s">
        <v>569</v>
      </c>
    </row>
    <row r="7465" spans="1:14" s="164" customFormat="1" ht="15" x14ac:dyDescent="0.15">
      <c r="A7465" s="164" t="s">
        <v>521</v>
      </c>
      <c r="B7465" s="164" t="s">
        <v>647</v>
      </c>
      <c r="C7465" s="164" t="s">
        <v>523</v>
      </c>
      <c r="D7465" s="164" t="s">
        <v>525</v>
      </c>
      <c r="E7465" s="164" t="s">
        <v>525</v>
      </c>
      <c r="F7465" s="193">
        <v>45764</v>
      </c>
      <c r="G7465" s="164" t="s">
        <v>650</v>
      </c>
      <c r="H7465" s="194">
        <v>1504400</v>
      </c>
      <c r="I7465" s="164" t="s">
        <v>16</v>
      </c>
      <c r="L7465" s="164">
        <v>2024</v>
      </c>
      <c r="M7465" s="164" t="s">
        <v>525</v>
      </c>
      <c r="N7465" s="164" t="s">
        <v>569</v>
      </c>
    </row>
    <row r="7466" spans="1:14" s="164" customFormat="1" ht="15" x14ac:dyDescent="0.15">
      <c r="A7466" s="164" t="s">
        <v>521</v>
      </c>
      <c r="B7466" s="164" t="s">
        <v>609</v>
      </c>
      <c r="C7466" s="164" t="s">
        <v>523</v>
      </c>
      <c r="D7466" s="164" t="s">
        <v>530</v>
      </c>
      <c r="E7466" s="164" t="s">
        <v>518</v>
      </c>
      <c r="F7466" s="193">
        <v>45764</v>
      </c>
      <c r="G7466" s="164" t="s">
        <v>25</v>
      </c>
      <c r="H7466" s="194">
        <v>403200</v>
      </c>
      <c r="I7466" s="164" t="s">
        <v>16</v>
      </c>
      <c r="J7466" s="164">
        <v>1008</v>
      </c>
      <c r="L7466" s="164">
        <v>2025</v>
      </c>
      <c r="M7466" s="164" t="s">
        <v>525</v>
      </c>
      <c r="N7466" s="164" t="s">
        <v>526</v>
      </c>
    </row>
    <row r="7467" spans="1:14" s="164" customFormat="1" ht="15" x14ac:dyDescent="0.15">
      <c r="A7467" s="164" t="s">
        <v>521</v>
      </c>
      <c r="B7467" s="164" t="s">
        <v>647</v>
      </c>
      <c r="C7467" s="164" t="s">
        <v>535</v>
      </c>
      <c r="D7467" s="164" t="s">
        <v>525</v>
      </c>
      <c r="E7467" s="164" t="s">
        <v>519</v>
      </c>
      <c r="F7467" s="193">
        <v>45764</v>
      </c>
      <c r="G7467" s="164" t="s">
        <v>650</v>
      </c>
      <c r="H7467" s="194">
        <v>39046</v>
      </c>
      <c r="I7467" s="164" t="s">
        <v>16</v>
      </c>
      <c r="L7467" s="164">
        <v>2024</v>
      </c>
      <c r="M7467" s="164" t="s">
        <v>525</v>
      </c>
      <c r="N7467" s="164" t="s">
        <v>569</v>
      </c>
    </row>
    <row r="7468" spans="1:14" s="164" customFormat="1" ht="15" x14ac:dyDescent="0.15">
      <c r="A7468" s="164" t="s">
        <v>521</v>
      </c>
      <c r="B7468" s="164" t="s">
        <v>609</v>
      </c>
      <c r="C7468" s="164" t="s">
        <v>523</v>
      </c>
      <c r="D7468" s="164" t="s">
        <v>530</v>
      </c>
      <c r="E7468" s="164" t="s">
        <v>517</v>
      </c>
      <c r="F7468" s="193">
        <v>45764</v>
      </c>
      <c r="G7468" s="164" t="s">
        <v>25</v>
      </c>
      <c r="H7468" s="194">
        <v>3808000</v>
      </c>
      <c r="I7468" s="164" t="s">
        <v>16</v>
      </c>
      <c r="J7468" s="164">
        <v>9520</v>
      </c>
      <c r="L7468" s="164">
        <v>2025</v>
      </c>
      <c r="M7468" s="164" t="s">
        <v>525</v>
      </c>
      <c r="N7468" s="164" t="s">
        <v>526</v>
      </c>
    </row>
    <row r="7469" spans="1:14" s="164" customFormat="1" ht="15" x14ac:dyDescent="0.15">
      <c r="A7469" s="164" t="s">
        <v>521</v>
      </c>
      <c r="B7469" s="164" t="s">
        <v>647</v>
      </c>
      <c r="C7469" s="164" t="s">
        <v>523</v>
      </c>
      <c r="D7469" s="164" t="s">
        <v>525</v>
      </c>
      <c r="E7469" s="164" t="s">
        <v>519</v>
      </c>
      <c r="F7469" s="193">
        <v>45764</v>
      </c>
      <c r="G7469" s="164" t="s">
        <v>650</v>
      </c>
      <c r="H7469" s="194">
        <v>508592</v>
      </c>
      <c r="I7469" s="164" t="s">
        <v>16</v>
      </c>
      <c r="L7469" s="164">
        <v>2024</v>
      </c>
      <c r="M7469" s="164" t="s">
        <v>525</v>
      </c>
      <c r="N7469" s="164" t="s">
        <v>569</v>
      </c>
    </row>
    <row r="7470" spans="1:14" s="164" customFormat="1" ht="15" x14ac:dyDescent="0.15">
      <c r="A7470" s="164" t="s">
        <v>521</v>
      </c>
      <c r="B7470" s="164" t="s">
        <v>647</v>
      </c>
      <c r="C7470" s="164" t="s">
        <v>523</v>
      </c>
      <c r="D7470" s="164" t="s">
        <v>525</v>
      </c>
      <c r="E7470" s="164" t="s">
        <v>531</v>
      </c>
      <c r="F7470" s="193">
        <v>45764</v>
      </c>
      <c r="G7470" s="164" t="s">
        <v>650</v>
      </c>
      <c r="H7470" s="194">
        <v>2872817</v>
      </c>
      <c r="I7470" s="164" t="s">
        <v>16</v>
      </c>
      <c r="L7470" s="164">
        <v>2024</v>
      </c>
      <c r="M7470" s="164" t="s">
        <v>525</v>
      </c>
      <c r="N7470" s="164" t="s">
        <v>569</v>
      </c>
    </row>
    <row r="7471" spans="1:14" s="164" customFormat="1" ht="15" x14ac:dyDescent="0.15">
      <c r="A7471" s="164" t="s">
        <v>521</v>
      </c>
      <c r="B7471" s="164" t="s">
        <v>647</v>
      </c>
      <c r="C7471" s="164" t="s">
        <v>523</v>
      </c>
      <c r="D7471" s="164" t="s">
        <v>525</v>
      </c>
      <c r="E7471" s="164" t="s">
        <v>525</v>
      </c>
      <c r="F7471" s="193">
        <v>45764</v>
      </c>
      <c r="G7471" s="164" t="s">
        <v>648</v>
      </c>
      <c r="H7471" s="194">
        <v>66937</v>
      </c>
      <c r="I7471" s="164" t="s">
        <v>16</v>
      </c>
      <c r="L7471" s="164">
        <v>2024</v>
      </c>
      <c r="M7471" s="164" t="s">
        <v>525</v>
      </c>
      <c r="N7471" s="164" t="s">
        <v>569</v>
      </c>
    </row>
    <row r="7472" spans="1:14" s="164" customFormat="1" ht="15" x14ac:dyDescent="0.15">
      <c r="A7472" s="164" t="s">
        <v>521</v>
      </c>
      <c r="B7472" s="164" t="s">
        <v>647</v>
      </c>
      <c r="C7472" s="164" t="s">
        <v>523</v>
      </c>
      <c r="D7472" s="164" t="s">
        <v>525</v>
      </c>
      <c r="E7472" s="164" t="s">
        <v>531</v>
      </c>
      <c r="F7472" s="193">
        <v>45764</v>
      </c>
      <c r="G7472" s="164" t="s">
        <v>648</v>
      </c>
      <c r="H7472" s="194">
        <v>93634</v>
      </c>
      <c r="I7472" s="164" t="s">
        <v>16</v>
      </c>
      <c r="L7472" s="164">
        <v>2024</v>
      </c>
      <c r="M7472" s="164" t="s">
        <v>525</v>
      </c>
      <c r="N7472" s="164" t="s">
        <v>569</v>
      </c>
    </row>
    <row r="7473" spans="1:14" s="164" customFormat="1" ht="15" x14ac:dyDescent="0.15">
      <c r="A7473" s="164" t="s">
        <v>521</v>
      </c>
      <c r="B7473" s="164" t="s">
        <v>617</v>
      </c>
      <c r="C7473" s="164" t="s">
        <v>523</v>
      </c>
      <c r="D7473" s="164" t="s">
        <v>525</v>
      </c>
      <c r="E7473" s="164" t="s">
        <v>519</v>
      </c>
      <c r="F7473" s="193">
        <v>45764</v>
      </c>
      <c r="G7473" s="164" t="s">
        <v>651</v>
      </c>
      <c r="H7473" s="194">
        <v>141409</v>
      </c>
      <c r="I7473" s="164" t="s">
        <v>16</v>
      </c>
      <c r="L7473" s="164">
        <v>2024</v>
      </c>
      <c r="M7473" s="164" t="s">
        <v>525</v>
      </c>
      <c r="N7473" s="164" t="s">
        <v>569</v>
      </c>
    </row>
    <row r="7474" spans="1:14" s="164" customFormat="1" ht="15" x14ac:dyDescent="0.15">
      <c r="A7474" s="164" t="s">
        <v>521</v>
      </c>
      <c r="B7474" s="164" t="s">
        <v>647</v>
      </c>
      <c r="C7474" s="164" t="s">
        <v>523</v>
      </c>
      <c r="D7474" s="164" t="s">
        <v>525</v>
      </c>
      <c r="E7474" s="164" t="s">
        <v>525</v>
      </c>
      <c r="F7474" s="193">
        <v>45764</v>
      </c>
      <c r="G7474" s="164" t="s">
        <v>651</v>
      </c>
      <c r="H7474" s="194">
        <v>99165</v>
      </c>
      <c r="I7474" s="164" t="s">
        <v>16</v>
      </c>
      <c r="L7474" s="164">
        <v>2024</v>
      </c>
      <c r="M7474" s="164" t="s">
        <v>525</v>
      </c>
      <c r="N7474" s="164" t="s">
        <v>569</v>
      </c>
    </row>
    <row r="7475" spans="1:14" s="164" customFormat="1" ht="15" x14ac:dyDescent="0.15">
      <c r="A7475" s="164" t="s">
        <v>521</v>
      </c>
      <c r="B7475" s="164" t="s">
        <v>647</v>
      </c>
      <c r="C7475" s="164" t="s">
        <v>523</v>
      </c>
      <c r="D7475" s="164" t="s">
        <v>525</v>
      </c>
      <c r="E7475" s="164" t="s">
        <v>531</v>
      </c>
      <c r="F7475" s="193">
        <v>45764</v>
      </c>
      <c r="G7475" s="164" t="s">
        <v>651</v>
      </c>
      <c r="H7475" s="194">
        <v>41329</v>
      </c>
      <c r="I7475" s="164" t="s">
        <v>16</v>
      </c>
      <c r="L7475" s="164">
        <v>2024</v>
      </c>
      <c r="M7475" s="164" t="s">
        <v>525</v>
      </c>
      <c r="N7475" s="164" t="s">
        <v>569</v>
      </c>
    </row>
    <row r="7476" spans="1:14" s="164" customFormat="1" ht="15" x14ac:dyDescent="0.15">
      <c r="A7476" s="164" t="s">
        <v>521</v>
      </c>
      <c r="B7476" s="164" t="s">
        <v>647</v>
      </c>
      <c r="C7476" s="164" t="s">
        <v>523</v>
      </c>
      <c r="D7476" s="164" t="s">
        <v>525</v>
      </c>
      <c r="E7476" s="164" t="s">
        <v>525</v>
      </c>
      <c r="F7476" s="193">
        <v>45764</v>
      </c>
      <c r="G7476" s="164" t="s">
        <v>649</v>
      </c>
      <c r="H7476" s="194">
        <v>2211937</v>
      </c>
      <c r="I7476" s="164" t="s">
        <v>16</v>
      </c>
      <c r="L7476" s="164">
        <v>2024</v>
      </c>
      <c r="M7476" s="164" t="s">
        <v>525</v>
      </c>
      <c r="N7476" s="164" t="s">
        <v>569</v>
      </c>
    </row>
    <row r="7477" spans="1:14" s="164" customFormat="1" ht="15" x14ac:dyDescent="0.15">
      <c r="A7477" s="164" t="s">
        <v>521</v>
      </c>
      <c r="B7477" s="164" t="s">
        <v>647</v>
      </c>
      <c r="C7477" s="164" t="s">
        <v>523</v>
      </c>
      <c r="D7477" s="164" t="s">
        <v>525</v>
      </c>
      <c r="E7477" s="164" t="s">
        <v>531</v>
      </c>
      <c r="F7477" s="193">
        <v>45764</v>
      </c>
      <c r="G7477" s="164" t="s">
        <v>649</v>
      </c>
      <c r="H7477" s="194">
        <v>71555</v>
      </c>
      <c r="I7477" s="164" t="s">
        <v>16</v>
      </c>
      <c r="L7477" s="164">
        <v>2024</v>
      </c>
      <c r="M7477" s="164" t="s">
        <v>525</v>
      </c>
      <c r="N7477" s="164" t="s">
        <v>569</v>
      </c>
    </row>
    <row r="7478" spans="1:14" s="164" customFormat="1" ht="15" x14ac:dyDescent="0.15">
      <c r="A7478" s="164" t="s">
        <v>521</v>
      </c>
      <c r="B7478" s="164" t="s">
        <v>617</v>
      </c>
      <c r="C7478" s="164" t="s">
        <v>523</v>
      </c>
      <c r="D7478" s="164" t="s">
        <v>525</v>
      </c>
      <c r="E7478" s="164" t="s">
        <v>519</v>
      </c>
      <c r="F7478" s="193">
        <v>45764</v>
      </c>
      <c r="G7478" s="164" t="s">
        <v>587</v>
      </c>
      <c r="H7478" s="194">
        <v>214500</v>
      </c>
      <c r="I7478" s="164" t="s">
        <v>22</v>
      </c>
      <c r="L7478" s="164">
        <v>2024</v>
      </c>
      <c r="M7478" s="164" t="s">
        <v>525</v>
      </c>
      <c r="N7478" s="164" t="s">
        <v>569</v>
      </c>
    </row>
    <row r="7479" spans="1:14" s="164" customFormat="1" ht="15" x14ac:dyDescent="0.15">
      <c r="A7479" s="164" t="s">
        <v>521</v>
      </c>
      <c r="B7479" s="164" t="s">
        <v>617</v>
      </c>
      <c r="C7479" s="164" t="s">
        <v>523</v>
      </c>
      <c r="D7479" s="164" t="s">
        <v>525</v>
      </c>
      <c r="E7479" s="164" t="s">
        <v>531</v>
      </c>
      <c r="F7479" s="193">
        <v>45764</v>
      </c>
      <c r="G7479" s="164" t="s">
        <v>587</v>
      </c>
      <c r="H7479" s="194">
        <v>42676</v>
      </c>
      <c r="I7479" s="164" t="s">
        <v>22</v>
      </c>
      <c r="L7479" s="164">
        <v>2024</v>
      </c>
      <c r="M7479" s="164" t="s">
        <v>525</v>
      </c>
      <c r="N7479" s="164" t="s">
        <v>569</v>
      </c>
    </row>
    <row r="7480" spans="1:14" s="164" customFormat="1" ht="15" x14ac:dyDescent="0.15">
      <c r="A7480" s="164" t="s">
        <v>521</v>
      </c>
      <c r="B7480" s="164" t="s">
        <v>647</v>
      </c>
      <c r="C7480" s="164" t="s">
        <v>523</v>
      </c>
      <c r="D7480" s="164" t="s">
        <v>525</v>
      </c>
      <c r="E7480" s="164" t="s">
        <v>531</v>
      </c>
      <c r="F7480" s="193">
        <v>45764</v>
      </c>
      <c r="G7480" s="164" t="s">
        <v>653</v>
      </c>
      <c r="H7480" s="194">
        <v>77009</v>
      </c>
      <c r="I7480" s="164" t="s">
        <v>22</v>
      </c>
      <c r="L7480" s="164">
        <v>2024</v>
      </c>
      <c r="M7480" s="164" t="s">
        <v>525</v>
      </c>
      <c r="N7480" s="164" t="s">
        <v>569</v>
      </c>
    </row>
    <row r="7481" spans="1:14" s="164" customFormat="1" ht="15" x14ac:dyDescent="0.15">
      <c r="A7481" s="164" t="s">
        <v>521</v>
      </c>
      <c r="B7481" s="164" t="s">
        <v>617</v>
      </c>
      <c r="C7481" s="164" t="s">
        <v>523</v>
      </c>
      <c r="D7481" s="164" t="s">
        <v>525</v>
      </c>
      <c r="E7481" s="164" t="s">
        <v>525</v>
      </c>
      <c r="F7481" s="193">
        <v>45764</v>
      </c>
      <c r="G7481" s="164" t="s">
        <v>568</v>
      </c>
      <c r="H7481" s="194">
        <v>112292</v>
      </c>
      <c r="I7481" s="164" t="s">
        <v>22</v>
      </c>
      <c r="L7481" s="164">
        <v>2024</v>
      </c>
      <c r="M7481" s="164" t="s">
        <v>525</v>
      </c>
      <c r="N7481" s="164" t="s">
        <v>569</v>
      </c>
    </row>
    <row r="7482" spans="1:14" s="164" customFormat="1" ht="15" x14ac:dyDescent="0.15">
      <c r="A7482" s="164" t="s">
        <v>521</v>
      </c>
      <c r="B7482" s="164" t="s">
        <v>617</v>
      </c>
      <c r="C7482" s="164" t="s">
        <v>523</v>
      </c>
      <c r="D7482" s="164" t="s">
        <v>525</v>
      </c>
      <c r="E7482" s="164" t="s">
        <v>519</v>
      </c>
      <c r="F7482" s="193">
        <v>45764</v>
      </c>
      <c r="G7482" s="164" t="s">
        <v>568</v>
      </c>
      <c r="H7482" s="194">
        <v>536250</v>
      </c>
      <c r="I7482" s="164" t="s">
        <v>22</v>
      </c>
      <c r="L7482" s="164">
        <v>2024</v>
      </c>
      <c r="M7482" s="164" t="s">
        <v>525</v>
      </c>
      <c r="N7482" s="164" t="s">
        <v>569</v>
      </c>
    </row>
    <row r="7483" spans="1:14" s="164" customFormat="1" ht="15" x14ac:dyDescent="0.15">
      <c r="A7483" s="164" t="s">
        <v>521</v>
      </c>
      <c r="B7483" s="164" t="s">
        <v>617</v>
      </c>
      <c r="C7483" s="164" t="s">
        <v>523</v>
      </c>
      <c r="D7483" s="164" t="s">
        <v>525</v>
      </c>
      <c r="E7483" s="164" t="s">
        <v>531</v>
      </c>
      <c r="F7483" s="193">
        <v>45764</v>
      </c>
      <c r="G7483" s="164" t="s">
        <v>568</v>
      </c>
      <c r="H7483" s="194">
        <v>393250</v>
      </c>
      <c r="I7483" s="164" t="s">
        <v>22</v>
      </c>
      <c r="L7483" s="164">
        <v>2024</v>
      </c>
      <c r="M7483" s="164" t="s">
        <v>525</v>
      </c>
      <c r="N7483" s="164" t="s">
        <v>569</v>
      </c>
    </row>
    <row r="7484" spans="1:14" s="164" customFormat="1" ht="15" x14ac:dyDescent="0.15">
      <c r="A7484" s="164" t="s">
        <v>521</v>
      </c>
      <c r="B7484" s="164" t="s">
        <v>638</v>
      </c>
      <c r="C7484" s="164" t="s">
        <v>523</v>
      </c>
      <c r="D7484" s="164" t="s">
        <v>525</v>
      </c>
      <c r="E7484" s="164" t="s">
        <v>519</v>
      </c>
      <c r="F7484" s="193">
        <v>45764</v>
      </c>
      <c r="G7484" s="164" t="s">
        <v>568</v>
      </c>
      <c r="H7484" s="194">
        <v>607750</v>
      </c>
      <c r="I7484" s="164" t="s">
        <v>22</v>
      </c>
      <c r="L7484" s="164">
        <v>2024</v>
      </c>
      <c r="M7484" s="164" t="s">
        <v>525</v>
      </c>
      <c r="N7484" s="164" t="s">
        <v>569</v>
      </c>
    </row>
    <row r="7485" spans="1:14" s="164" customFormat="1" ht="15" x14ac:dyDescent="0.15">
      <c r="A7485" s="164" t="s">
        <v>521</v>
      </c>
      <c r="B7485" s="164" t="s">
        <v>638</v>
      </c>
      <c r="C7485" s="164" t="s">
        <v>523</v>
      </c>
      <c r="D7485" s="164" t="s">
        <v>525</v>
      </c>
      <c r="E7485" s="164" t="s">
        <v>531</v>
      </c>
      <c r="F7485" s="193">
        <v>45764</v>
      </c>
      <c r="G7485" s="164" t="s">
        <v>568</v>
      </c>
      <c r="H7485" s="194">
        <v>107250</v>
      </c>
      <c r="I7485" s="164" t="s">
        <v>22</v>
      </c>
      <c r="L7485" s="164">
        <v>2024</v>
      </c>
      <c r="M7485" s="164" t="s">
        <v>525</v>
      </c>
      <c r="N7485" s="164" t="s">
        <v>569</v>
      </c>
    </row>
    <row r="7486" spans="1:14" s="164" customFormat="1" ht="15" x14ac:dyDescent="0.15">
      <c r="A7486" s="164" t="s">
        <v>521</v>
      </c>
      <c r="B7486" s="164" t="s">
        <v>617</v>
      </c>
      <c r="C7486" s="164" t="s">
        <v>523</v>
      </c>
      <c r="D7486" s="164" t="s">
        <v>525</v>
      </c>
      <c r="E7486" s="164" t="s">
        <v>525</v>
      </c>
      <c r="F7486" s="193">
        <v>45764</v>
      </c>
      <c r="G7486" s="164" t="s">
        <v>589</v>
      </c>
      <c r="H7486" s="194">
        <v>267150</v>
      </c>
      <c r="I7486" s="164" t="s">
        <v>22</v>
      </c>
      <c r="L7486" s="164">
        <v>2024</v>
      </c>
      <c r="M7486" s="164" t="s">
        <v>525</v>
      </c>
      <c r="N7486" s="164" t="s">
        <v>569</v>
      </c>
    </row>
    <row r="7487" spans="1:14" s="164" customFormat="1" ht="15" x14ac:dyDescent="0.15">
      <c r="A7487" s="164" t="s">
        <v>521</v>
      </c>
      <c r="B7487" s="164" t="s">
        <v>617</v>
      </c>
      <c r="C7487" s="164" t="s">
        <v>523</v>
      </c>
      <c r="D7487" s="164" t="s">
        <v>525</v>
      </c>
      <c r="E7487" s="164" t="s">
        <v>531</v>
      </c>
      <c r="F7487" s="193">
        <v>45764</v>
      </c>
      <c r="G7487" s="164" t="s">
        <v>589</v>
      </c>
      <c r="H7487" s="194">
        <v>79200</v>
      </c>
      <c r="I7487" s="164" t="s">
        <v>22</v>
      </c>
      <c r="L7487" s="164">
        <v>2024</v>
      </c>
      <c r="M7487" s="164" t="s">
        <v>525</v>
      </c>
      <c r="N7487" s="164" t="s">
        <v>569</v>
      </c>
    </row>
    <row r="7488" spans="1:14" s="164" customFormat="1" ht="15" x14ac:dyDescent="0.15">
      <c r="A7488" s="164" t="s">
        <v>521</v>
      </c>
      <c r="B7488" s="164" t="s">
        <v>638</v>
      </c>
      <c r="C7488" s="164" t="s">
        <v>523</v>
      </c>
      <c r="D7488" s="164" t="s">
        <v>525</v>
      </c>
      <c r="E7488" s="164" t="s">
        <v>519</v>
      </c>
      <c r="F7488" s="193">
        <v>45764</v>
      </c>
      <c r="G7488" s="164" t="s">
        <v>589</v>
      </c>
      <c r="H7488" s="194">
        <v>286000</v>
      </c>
      <c r="I7488" s="164" t="s">
        <v>22</v>
      </c>
      <c r="L7488" s="164">
        <v>2024</v>
      </c>
      <c r="M7488" s="164" t="s">
        <v>525</v>
      </c>
      <c r="N7488" s="164" t="s">
        <v>569</v>
      </c>
    </row>
    <row r="7489" spans="1:14" s="164" customFormat="1" ht="15" x14ac:dyDescent="0.15">
      <c r="A7489" s="164" t="s">
        <v>521</v>
      </c>
      <c r="B7489" s="164" t="s">
        <v>638</v>
      </c>
      <c r="C7489" s="164" t="s">
        <v>523</v>
      </c>
      <c r="D7489" s="164" t="s">
        <v>525</v>
      </c>
      <c r="E7489" s="164" t="s">
        <v>531</v>
      </c>
      <c r="F7489" s="193">
        <v>45764</v>
      </c>
      <c r="G7489" s="164" t="s">
        <v>589</v>
      </c>
      <c r="H7489" s="194">
        <v>429000</v>
      </c>
      <c r="I7489" s="164" t="s">
        <v>22</v>
      </c>
      <c r="L7489" s="164">
        <v>2024</v>
      </c>
      <c r="M7489" s="164" t="s">
        <v>525</v>
      </c>
      <c r="N7489" s="164" t="s">
        <v>569</v>
      </c>
    </row>
    <row r="7490" spans="1:14" s="164" customFormat="1" ht="15" x14ac:dyDescent="0.15">
      <c r="A7490" s="164" t="s">
        <v>521</v>
      </c>
      <c r="B7490" s="164" t="s">
        <v>586</v>
      </c>
      <c r="C7490" s="164" t="s">
        <v>523</v>
      </c>
      <c r="D7490" s="164" t="s">
        <v>525</v>
      </c>
      <c r="E7490" s="164" t="s">
        <v>531</v>
      </c>
      <c r="F7490" s="193">
        <v>45764</v>
      </c>
      <c r="G7490" s="164" t="s">
        <v>589</v>
      </c>
      <c r="H7490" s="194">
        <v>92077</v>
      </c>
      <c r="I7490" s="164" t="s">
        <v>22</v>
      </c>
      <c r="L7490" s="164">
        <v>2024</v>
      </c>
      <c r="M7490" s="164" t="s">
        <v>525</v>
      </c>
      <c r="N7490" s="164" t="s">
        <v>569</v>
      </c>
    </row>
    <row r="7491" spans="1:14" s="164" customFormat="1" ht="15" x14ac:dyDescent="0.15">
      <c r="A7491" s="164" t="s">
        <v>521</v>
      </c>
      <c r="B7491" s="164" t="s">
        <v>603</v>
      </c>
      <c r="C7491" s="164" t="s">
        <v>523</v>
      </c>
      <c r="D7491" s="164" t="s">
        <v>525</v>
      </c>
      <c r="E7491" s="164" t="s">
        <v>525</v>
      </c>
      <c r="F7491" s="193">
        <v>45764</v>
      </c>
      <c r="G7491" s="164" t="s">
        <v>604</v>
      </c>
      <c r="H7491" s="194">
        <v>28538</v>
      </c>
      <c r="I7491" s="164" t="s">
        <v>22</v>
      </c>
      <c r="L7491" s="164">
        <v>2024</v>
      </c>
      <c r="M7491" s="164" t="s">
        <v>525</v>
      </c>
      <c r="N7491" s="164" t="s">
        <v>569</v>
      </c>
    </row>
    <row r="7492" spans="1:14" s="164" customFormat="1" ht="15" x14ac:dyDescent="0.15">
      <c r="A7492" s="164" t="s">
        <v>521</v>
      </c>
      <c r="B7492" s="164" t="s">
        <v>617</v>
      </c>
      <c r="C7492" s="164" t="s">
        <v>523</v>
      </c>
      <c r="D7492" s="164" t="s">
        <v>525</v>
      </c>
      <c r="E7492" s="164" t="s">
        <v>525</v>
      </c>
      <c r="F7492" s="193">
        <v>45764</v>
      </c>
      <c r="G7492" s="164" t="s">
        <v>23</v>
      </c>
      <c r="H7492" s="194">
        <v>683062</v>
      </c>
      <c r="I7492" s="164" t="s">
        <v>22</v>
      </c>
      <c r="L7492" s="164">
        <v>2024</v>
      </c>
      <c r="M7492" s="164" t="s">
        <v>525</v>
      </c>
      <c r="N7492" s="164" t="s">
        <v>569</v>
      </c>
    </row>
    <row r="7493" spans="1:14" s="164" customFormat="1" ht="15" x14ac:dyDescent="0.15">
      <c r="A7493" s="164" t="s">
        <v>521</v>
      </c>
      <c r="B7493" s="164" t="s">
        <v>617</v>
      </c>
      <c r="C7493" s="164" t="s">
        <v>523</v>
      </c>
      <c r="D7493" s="164" t="s">
        <v>525</v>
      </c>
      <c r="E7493" s="164" t="s">
        <v>531</v>
      </c>
      <c r="F7493" s="193">
        <v>45764</v>
      </c>
      <c r="G7493" s="164" t="s">
        <v>23</v>
      </c>
      <c r="H7493" s="194">
        <v>42900</v>
      </c>
      <c r="I7493" s="164" t="s">
        <v>22</v>
      </c>
      <c r="L7493" s="164">
        <v>2024</v>
      </c>
      <c r="M7493" s="164" t="s">
        <v>525</v>
      </c>
      <c r="N7493" s="164" t="s">
        <v>569</v>
      </c>
    </row>
    <row r="7494" spans="1:14" s="164" customFormat="1" ht="15" x14ac:dyDescent="0.15">
      <c r="A7494" s="164" t="s">
        <v>521</v>
      </c>
      <c r="B7494" s="164" t="s">
        <v>617</v>
      </c>
      <c r="C7494" s="164" t="s">
        <v>523</v>
      </c>
      <c r="D7494" s="164" t="s">
        <v>525</v>
      </c>
      <c r="E7494" s="164" t="s">
        <v>531</v>
      </c>
      <c r="F7494" s="193">
        <v>45764</v>
      </c>
      <c r="G7494" s="164" t="s">
        <v>720</v>
      </c>
      <c r="H7494" s="194">
        <v>316800</v>
      </c>
      <c r="I7494" s="164" t="s">
        <v>22</v>
      </c>
      <c r="L7494" s="164">
        <v>2024</v>
      </c>
      <c r="M7494" s="164" t="s">
        <v>525</v>
      </c>
      <c r="N7494" s="164" t="s">
        <v>569</v>
      </c>
    </row>
    <row r="7495" spans="1:14" s="164" customFormat="1" ht="15" x14ac:dyDescent="0.15">
      <c r="A7495" s="164" t="s">
        <v>521</v>
      </c>
      <c r="B7495" s="164" t="s">
        <v>586</v>
      </c>
      <c r="C7495" s="164" t="s">
        <v>523</v>
      </c>
      <c r="D7495" s="164" t="s">
        <v>525</v>
      </c>
      <c r="E7495" s="164" t="s">
        <v>531</v>
      </c>
      <c r="F7495" s="193">
        <v>45764</v>
      </c>
      <c r="G7495" s="164" t="s">
        <v>722</v>
      </c>
      <c r="H7495" s="194">
        <v>129155</v>
      </c>
      <c r="I7495" s="164" t="s">
        <v>22</v>
      </c>
      <c r="L7495" s="164">
        <v>2024</v>
      </c>
      <c r="M7495" s="164" t="s">
        <v>525</v>
      </c>
      <c r="N7495" s="164" t="s">
        <v>569</v>
      </c>
    </row>
    <row r="7496" spans="1:14" s="164" customFormat="1" ht="15" x14ac:dyDescent="0.15">
      <c r="A7496" s="164" t="s">
        <v>521</v>
      </c>
      <c r="B7496" s="164" t="s">
        <v>609</v>
      </c>
      <c r="C7496" s="164" t="s">
        <v>523</v>
      </c>
      <c r="D7496" s="164" t="s">
        <v>530</v>
      </c>
      <c r="E7496" s="164" t="s">
        <v>518</v>
      </c>
      <c r="F7496" s="193">
        <v>45763</v>
      </c>
      <c r="G7496" s="164" t="s">
        <v>25</v>
      </c>
      <c r="H7496" s="194">
        <v>313600</v>
      </c>
      <c r="I7496" s="164" t="s">
        <v>16</v>
      </c>
      <c r="J7496" s="164">
        <v>784</v>
      </c>
      <c r="L7496" s="164">
        <v>2025</v>
      </c>
      <c r="M7496" s="164" t="s">
        <v>525</v>
      </c>
      <c r="N7496" s="164" t="s">
        <v>526</v>
      </c>
    </row>
    <row r="7497" spans="1:14" s="164" customFormat="1" ht="15" x14ac:dyDescent="0.15">
      <c r="A7497" s="164" t="s">
        <v>521</v>
      </c>
      <c r="B7497" s="164" t="s">
        <v>609</v>
      </c>
      <c r="C7497" s="164" t="s">
        <v>523</v>
      </c>
      <c r="D7497" s="164" t="s">
        <v>530</v>
      </c>
      <c r="E7497" s="164" t="s">
        <v>517</v>
      </c>
      <c r="F7497" s="193">
        <v>45763</v>
      </c>
      <c r="G7497" s="164" t="s">
        <v>25</v>
      </c>
      <c r="H7497" s="194">
        <v>313600</v>
      </c>
      <c r="I7497" s="164" t="s">
        <v>16</v>
      </c>
      <c r="J7497" s="164">
        <v>784</v>
      </c>
      <c r="L7497" s="164">
        <v>2025</v>
      </c>
      <c r="M7497" s="164" t="s">
        <v>525</v>
      </c>
      <c r="N7497" s="164" t="s">
        <v>526</v>
      </c>
    </row>
    <row r="7498" spans="1:14" s="164" customFormat="1" ht="15" x14ac:dyDescent="0.15">
      <c r="A7498" s="164" t="s">
        <v>521</v>
      </c>
      <c r="B7498" s="164" t="s">
        <v>609</v>
      </c>
      <c r="C7498" s="164" t="s">
        <v>523</v>
      </c>
      <c r="D7498" s="164" t="s">
        <v>524</v>
      </c>
      <c r="E7498" s="164" t="s">
        <v>519</v>
      </c>
      <c r="F7498" s="193">
        <v>45763</v>
      </c>
      <c r="G7498" s="164" t="s">
        <v>25</v>
      </c>
      <c r="H7498" s="194">
        <v>21675</v>
      </c>
      <c r="I7498" s="164" t="s">
        <v>16</v>
      </c>
      <c r="J7498" s="164">
        <v>255</v>
      </c>
      <c r="L7498" s="164">
        <v>2025</v>
      </c>
      <c r="M7498" s="164" t="s">
        <v>525</v>
      </c>
      <c r="N7498" s="164" t="s">
        <v>526</v>
      </c>
    </row>
    <row r="7499" spans="1:14" s="164" customFormat="1" ht="15" x14ac:dyDescent="0.15">
      <c r="A7499" s="164" t="s">
        <v>521</v>
      </c>
      <c r="B7499" s="164" t="s">
        <v>647</v>
      </c>
      <c r="C7499" s="164" t="s">
        <v>523</v>
      </c>
      <c r="D7499" s="164" t="s">
        <v>525</v>
      </c>
      <c r="E7499" s="164" t="s">
        <v>525</v>
      </c>
      <c r="F7499" s="193">
        <v>45763</v>
      </c>
      <c r="G7499" s="164" t="s">
        <v>650</v>
      </c>
      <c r="H7499" s="194">
        <v>2024900</v>
      </c>
      <c r="I7499" s="164" t="s">
        <v>16</v>
      </c>
      <c r="L7499" s="164">
        <v>2024</v>
      </c>
      <c r="M7499" s="164" t="s">
        <v>525</v>
      </c>
      <c r="N7499" s="164" t="s">
        <v>569</v>
      </c>
    </row>
    <row r="7500" spans="1:14" s="164" customFormat="1" ht="15" x14ac:dyDescent="0.15">
      <c r="A7500" s="164" t="s">
        <v>521</v>
      </c>
      <c r="B7500" s="164" t="s">
        <v>647</v>
      </c>
      <c r="C7500" s="164" t="s">
        <v>523</v>
      </c>
      <c r="D7500" s="164" t="s">
        <v>525</v>
      </c>
      <c r="E7500" s="164" t="s">
        <v>519</v>
      </c>
      <c r="F7500" s="193">
        <v>45763</v>
      </c>
      <c r="G7500" s="164" t="s">
        <v>650</v>
      </c>
      <c r="H7500" s="194">
        <v>1340249</v>
      </c>
      <c r="I7500" s="164" t="s">
        <v>16</v>
      </c>
      <c r="L7500" s="164">
        <v>2024</v>
      </c>
      <c r="M7500" s="164" t="s">
        <v>525</v>
      </c>
      <c r="N7500" s="164" t="s">
        <v>569</v>
      </c>
    </row>
    <row r="7501" spans="1:14" s="164" customFormat="1" ht="15" x14ac:dyDescent="0.15">
      <c r="A7501" s="164" t="s">
        <v>521</v>
      </c>
      <c r="B7501" s="164" t="s">
        <v>647</v>
      </c>
      <c r="C7501" s="164" t="s">
        <v>523</v>
      </c>
      <c r="D7501" s="164" t="s">
        <v>525</v>
      </c>
      <c r="E7501" s="164" t="s">
        <v>531</v>
      </c>
      <c r="F7501" s="193">
        <v>45763</v>
      </c>
      <c r="G7501" s="164" t="s">
        <v>650</v>
      </c>
      <c r="H7501" s="194">
        <v>3830787</v>
      </c>
      <c r="I7501" s="164" t="s">
        <v>16</v>
      </c>
      <c r="L7501" s="164">
        <v>2024</v>
      </c>
      <c r="M7501" s="164" t="s">
        <v>525</v>
      </c>
      <c r="N7501" s="164" t="s">
        <v>569</v>
      </c>
    </row>
    <row r="7502" spans="1:14" s="164" customFormat="1" ht="15" x14ac:dyDescent="0.15">
      <c r="A7502" s="164" t="s">
        <v>521</v>
      </c>
      <c r="B7502" s="164" t="s">
        <v>647</v>
      </c>
      <c r="C7502" s="164" t="s">
        <v>523</v>
      </c>
      <c r="D7502" s="164" t="s">
        <v>525</v>
      </c>
      <c r="E7502" s="164" t="s">
        <v>525</v>
      </c>
      <c r="F7502" s="193">
        <v>45763</v>
      </c>
      <c r="G7502" s="164" t="s">
        <v>648</v>
      </c>
      <c r="H7502" s="194">
        <v>220200</v>
      </c>
      <c r="I7502" s="164" t="s">
        <v>16</v>
      </c>
      <c r="L7502" s="164">
        <v>2024</v>
      </c>
      <c r="M7502" s="164" t="s">
        <v>525</v>
      </c>
      <c r="N7502" s="164" t="s">
        <v>569</v>
      </c>
    </row>
    <row r="7503" spans="1:14" s="164" customFormat="1" ht="15" x14ac:dyDescent="0.15">
      <c r="A7503" s="164" t="s">
        <v>521</v>
      </c>
      <c r="B7503" s="164" t="s">
        <v>647</v>
      </c>
      <c r="C7503" s="164" t="s">
        <v>523</v>
      </c>
      <c r="D7503" s="164" t="s">
        <v>525</v>
      </c>
      <c r="E7503" s="164" t="s">
        <v>531</v>
      </c>
      <c r="F7503" s="193">
        <v>45763</v>
      </c>
      <c r="G7503" s="164" t="s">
        <v>648</v>
      </c>
      <c r="H7503" s="194">
        <v>183570</v>
      </c>
      <c r="I7503" s="164" t="s">
        <v>16</v>
      </c>
      <c r="L7503" s="164">
        <v>2024</v>
      </c>
      <c r="M7503" s="164" t="s">
        <v>525</v>
      </c>
      <c r="N7503" s="164" t="s">
        <v>569</v>
      </c>
    </row>
    <row r="7504" spans="1:14" s="164" customFormat="1" ht="15" x14ac:dyDescent="0.15">
      <c r="A7504" s="164" t="s">
        <v>521</v>
      </c>
      <c r="B7504" s="164" t="s">
        <v>647</v>
      </c>
      <c r="C7504" s="164" t="s">
        <v>523</v>
      </c>
      <c r="D7504" s="164" t="s">
        <v>525</v>
      </c>
      <c r="E7504" s="164" t="s">
        <v>525</v>
      </c>
      <c r="F7504" s="193">
        <v>45763</v>
      </c>
      <c r="G7504" s="164" t="s">
        <v>651</v>
      </c>
      <c r="H7504" s="194">
        <v>143971</v>
      </c>
      <c r="I7504" s="164" t="s">
        <v>16</v>
      </c>
      <c r="L7504" s="164">
        <v>2024</v>
      </c>
      <c r="M7504" s="164" t="s">
        <v>525</v>
      </c>
      <c r="N7504" s="164" t="s">
        <v>569</v>
      </c>
    </row>
    <row r="7505" spans="1:14" s="164" customFormat="1" ht="15" x14ac:dyDescent="0.15">
      <c r="A7505" s="164" t="s">
        <v>521</v>
      </c>
      <c r="B7505" s="164" t="s">
        <v>647</v>
      </c>
      <c r="C7505" s="164" t="s">
        <v>523</v>
      </c>
      <c r="D7505" s="164" t="s">
        <v>525</v>
      </c>
      <c r="E7505" s="164" t="s">
        <v>531</v>
      </c>
      <c r="F7505" s="193">
        <v>45763</v>
      </c>
      <c r="G7505" s="164" t="s">
        <v>651</v>
      </c>
      <c r="H7505" s="194">
        <v>632425</v>
      </c>
      <c r="I7505" s="164" t="s">
        <v>16</v>
      </c>
      <c r="L7505" s="164">
        <v>2024</v>
      </c>
      <c r="M7505" s="164" t="s">
        <v>525</v>
      </c>
      <c r="N7505" s="164" t="s">
        <v>569</v>
      </c>
    </row>
    <row r="7506" spans="1:14" s="164" customFormat="1" ht="15" x14ac:dyDescent="0.15">
      <c r="A7506" s="164" t="s">
        <v>521</v>
      </c>
      <c r="B7506" s="164" t="s">
        <v>647</v>
      </c>
      <c r="C7506" s="164" t="s">
        <v>523</v>
      </c>
      <c r="D7506" s="164" t="s">
        <v>525</v>
      </c>
      <c r="E7506" s="164" t="s">
        <v>525</v>
      </c>
      <c r="F7506" s="193">
        <v>45763</v>
      </c>
      <c r="G7506" s="164" t="s">
        <v>649</v>
      </c>
      <c r="H7506" s="194">
        <v>1216494</v>
      </c>
      <c r="I7506" s="164" t="s">
        <v>16</v>
      </c>
      <c r="L7506" s="164">
        <v>2024</v>
      </c>
      <c r="M7506" s="164" t="s">
        <v>525</v>
      </c>
      <c r="N7506" s="164" t="s">
        <v>569</v>
      </c>
    </row>
    <row r="7507" spans="1:14" s="164" customFormat="1" ht="15" x14ac:dyDescent="0.15">
      <c r="A7507" s="164" t="s">
        <v>521</v>
      </c>
      <c r="B7507" s="164" t="s">
        <v>647</v>
      </c>
      <c r="C7507" s="164" t="s">
        <v>523</v>
      </c>
      <c r="D7507" s="164" t="s">
        <v>525</v>
      </c>
      <c r="E7507" s="164" t="s">
        <v>531</v>
      </c>
      <c r="F7507" s="193">
        <v>45763</v>
      </c>
      <c r="G7507" s="164" t="s">
        <v>649</v>
      </c>
      <c r="H7507" s="194">
        <v>1315446</v>
      </c>
      <c r="I7507" s="164" t="s">
        <v>16</v>
      </c>
      <c r="L7507" s="164">
        <v>2024</v>
      </c>
      <c r="M7507" s="164" t="s">
        <v>525</v>
      </c>
      <c r="N7507" s="164" t="s">
        <v>569</v>
      </c>
    </row>
    <row r="7508" spans="1:14" s="164" customFormat="1" ht="15" x14ac:dyDescent="0.15">
      <c r="A7508" s="164" t="s">
        <v>521</v>
      </c>
      <c r="B7508" s="164" t="s">
        <v>647</v>
      </c>
      <c r="C7508" s="164" t="s">
        <v>523</v>
      </c>
      <c r="D7508" s="164" t="s">
        <v>525</v>
      </c>
      <c r="E7508" s="164" t="s">
        <v>525</v>
      </c>
      <c r="F7508" s="193">
        <v>45763</v>
      </c>
      <c r="G7508" s="164" t="s">
        <v>652</v>
      </c>
      <c r="H7508" s="194">
        <v>41272</v>
      </c>
      <c r="I7508" s="164" t="s">
        <v>16</v>
      </c>
      <c r="L7508" s="164">
        <v>2024</v>
      </c>
      <c r="M7508" s="164" t="s">
        <v>525</v>
      </c>
      <c r="N7508" s="164" t="s">
        <v>569</v>
      </c>
    </row>
    <row r="7509" spans="1:14" s="164" customFormat="1" ht="15" x14ac:dyDescent="0.15">
      <c r="A7509" s="164" t="s">
        <v>521</v>
      </c>
      <c r="B7509" s="164" t="s">
        <v>647</v>
      </c>
      <c r="C7509" s="164" t="s">
        <v>523</v>
      </c>
      <c r="D7509" s="164" t="s">
        <v>525</v>
      </c>
      <c r="E7509" s="164" t="s">
        <v>531</v>
      </c>
      <c r="F7509" s="193">
        <v>45763</v>
      </c>
      <c r="G7509" s="164" t="s">
        <v>652</v>
      </c>
      <c r="H7509" s="194">
        <v>967402</v>
      </c>
      <c r="I7509" s="164" t="s">
        <v>16</v>
      </c>
      <c r="L7509" s="164">
        <v>2024</v>
      </c>
      <c r="M7509" s="164" t="s">
        <v>525</v>
      </c>
      <c r="N7509" s="164" t="s">
        <v>569</v>
      </c>
    </row>
    <row r="7510" spans="1:14" s="164" customFormat="1" ht="15" x14ac:dyDescent="0.15">
      <c r="A7510" s="164" t="s">
        <v>521</v>
      </c>
      <c r="B7510" s="164" t="s">
        <v>617</v>
      </c>
      <c r="C7510" s="164" t="s">
        <v>523</v>
      </c>
      <c r="D7510" s="164" t="s">
        <v>525</v>
      </c>
      <c r="E7510" s="164" t="s">
        <v>519</v>
      </c>
      <c r="F7510" s="193">
        <v>45763</v>
      </c>
      <c r="G7510" s="164" t="s">
        <v>620</v>
      </c>
      <c r="H7510" s="194">
        <v>250250</v>
      </c>
      <c r="I7510" s="164" t="s">
        <v>22</v>
      </c>
      <c r="L7510" s="164">
        <v>2024</v>
      </c>
      <c r="M7510" s="164" t="s">
        <v>525</v>
      </c>
      <c r="N7510" s="164" t="s">
        <v>569</v>
      </c>
    </row>
    <row r="7511" spans="1:14" s="164" customFormat="1" ht="15" x14ac:dyDescent="0.15">
      <c r="A7511" s="164" t="s">
        <v>521</v>
      </c>
      <c r="B7511" s="164" t="s">
        <v>617</v>
      </c>
      <c r="C7511" s="164" t="s">
        <v>523</v>
      </c>
      <c r="D7511" s="164" t="s">
        <v>525</v>
      </c>
      <c r="E7511" s="164" t="s">
        <v>525</v>
      </c>
      <c r="F7511" s="193">
        <v>45763</v>
      </c>
      <c r="G7511" s="164" t="s">
        <v>568</v>
      </c>
      <c r="H7511" s="194">
        <v>111540</v>
      </c>
      <c r="I7511" s="164" t="s">
        <v>22</v>
      </c>
      <c r="L7511" s="164">
        <v>2024</v>
      </c>
      <c r="M7511" s="164" t="s">
        <v>525</v>
      </c>
      <c r="N7511" s="164" t="s">
        <v>569</v>
      </c>
    </row>
    <row r="7512" spans="1:14" s="164" customFormat="1" ht="15" x14ac:dyDescent="0.15">
      <c r="A7512" s="164" t="s">
        <v>521</v>
      </c>
      <c r="B7512" s="164" t="s">
        <v>586</v>
      </c>
      <c r="C7512" s="164" t="s">
        <v>523</v>
      </c>
      <c r="D7512" s="164" t="s">
        <v>525</v>
      </c>
      <c r="E7512" s="164" t="s">
        <v>525</v>
      </c>
      <c r="F7512" s="193">
        <v>45763</v>
      </c>
      <c r="G7512" s="164" t="s">
        <v>568</v>
      </c>
      <c r="H7512" s="194">
        <v>1381136</v>
      </c>
      <c r="I7512" s="164" t="s">
        <v>22</v>
      </c>
      <c r="L7512" s="164">
        <v>2024</v>
      </c>
      <c r="M7512" s="164" t="s">
        <v>525</v>
      </c>
      <c r="N7512" s="164" t="s">
        <v>569</v>
      </c>
    </row>
    <row r="7513" spans="1:14" s="164" customFormat="1" ht="15" x14ac:dyDescent="0.15">
      <c r="A7513" s="164" t="s">
        <v>521</v>
      </c>
      <c r="B7513" s="164" t="s">
        <v>617</v>
      </c>
      <c r="C7513" s="164" t="s">
        <v>523</v>
      </c>
      <c r="D7513" s="164" t="s">
        <v>525</v>
      </c>
      <c r="E7513" s="164" t="s">
        <v>531</v>
      </c>
      <c r="F7513" s="193">
        <v>45763</v>
      </c>
      <c r="G7513" s="164" t="s">
        <v>589</v>
      </c>
      <c r="H7513" s="194">
        <v>79200</v>
      </c>
      <c r="I7513" s="164" t="s">
        <v>22</v>
      </c>
      <c r="L7513" s="164">
        <v>2024</v>
      </c>
      <c r="M7513" s="164" t="s">
        <v>525</v>
      </c>
      <c r="N7513" s="164" t="s">
        <v>569</v>
      </c>
    </row>
    <row r="7514" spans="1:14" s="164" customFormat="1" ht="15" x14ac:dyDescent="0.15">
      <c r="A7514" s="164" t="s">
        <v>521</v>
      </c>
      <c r="B7514" s="164" t="s">
        <v>617</v>
      </c>
      <c r="C7514" s="164" t="s">
        <v>523</v>
      </c>
      <c r="D7514" s="164" t="s">
        <v>525</v>
      </c>
      <c r="E7514" s="164" t="s">
        <v>525</v>
      </c>
      <c r="F7514" s="193">
        <v>45763</v>
      </c>
      <c r="G7514" s="164" t="s">
        <v>23</v>
      </c>
      <c r="H7514" s="194">
        <v>229871</v>
      </c>
      <c r="I7514" s="164" t="s">
        <v>22</v>
      </c>
      <c r="L7514" s="164">
        <v>2024</v>
      </c>
      <c r="M7514" s="164" t="s">
        <v>525</v>
      </c>
      <c r="N7514" s="164" t="s">
        <v>569</v>
      </c>
    </row>
    <row r="7515" spans="1:14" s="164" customFormat="1" ht="15" x14ac:dyDescent="0.15">
      <c r="A7515" s="164" t="s">
        <v>521</v>
      </c>
      <c r="B7515" s="164" t="s">
        <v>617</v>
      </c>
      <c r="C7515" s="164" t="s">
        <v>523</v>
      </c>
      <c r="D7515" s="164" t="s">
        <v>525</v>
      </c>
      <c r="E7515" s="164" t="s">
        <v>531</v>
      </c>
      <c r="F7515" s="193">
        <v>45763</v>
      </c>
      <c r="G7515" s="164" t="s">
        <v>23</v>
      </c>
      <c r="H7515" s="194">
        <v>330000</v>
      </c>
      <c r="I7515" s="164" t="s">
        <v>22</v>
      </c>
      <c r="L7515" s="164">
        <v>2024</v>
      </c>
      <c r="M7515" s="164" t="s">
        <v>525</v>
      </c>
      <c r="N7515" s="164" t="s">
        <v>569</v>
      </c>
    </row>
    <row r="7516" spans="1:14" s="164" customFormat="1" ht="15" x14ac:dyDescent="0.15">
      <c r="A7516" s="164" t="s">
        <v>521</v>
      </c>
      <c r="B7516" s="164" t="s">
        <v>617</v>
      </c>
      <c r="C7516" s="164" t="s">
        <v>523</v>
      </c>
      <c r="D7516" s="164" t="s">
        <v>525</v>
      </c>
      <c r="E7516" s="164" t="s">
        <v>519</v>
      </c>
      <c r="F7516" s="193">
        <v>45762</v>
      </c>
      <c r="G7516" s="164" t="s">
        <v>619</v>
      </c>
      <c r="H7516" s="194">
        <v>143000</v>
      </c>
      <c r="I7516" s="164" t="s">
        <v>22</v>
      </c>
      <c r="L7516" s="164">
        <v>2024</v>
      </c>
      <c r="M7516" s="164" t="s">
        <v>525</v>
      </c>
      <c r="N7516" s="164" t="s">
        <v>569</v>
      </c>
    </row>
    <row r="7517" spans="1:14" s="164" customFormat="1" ht="15" x14ac:dyDescent="0.15">
      <c r="A7517" s="164" t="s">
        <v>521</v>
      </c>
      <c r="B7517" s="164" t="s">
        <v>609</v>
      </c>
      <c r="C7517" s="164" t="s">
        <v>523</v>
      </c>
      <c r="D7517" s="164" t="s">
        <v>530</v>
      </c>
      <c r="E7517" s="164" t="s">
        <v>518</v>
      </c>
      <c r="F7517" s="193">
        <v>45762</v>
      </c>
      <c r="G7517" s="164" t="s">
        <v>25</v>
      </c>
      <c r="H7517" s="194">
        <v>313600</v>
      </c>
      <c r="I7517" s="164" t="s">
        <v>16</v>
      </c>
      <c r="J7517" s="164">
        <v>784</v>
      </c>
      <c r="L7517" s="164">
        <v>2025</v>
      </c>
      <c r="M7517" s="164" t="s">
        <v>525</v>
      </c>
      <c r="N7517" s="164" t="s">
        <v>526</v>
      </c>
    </row>
    <row r="7518" spans="1:14" s="164" customFormat="1" ht="15" x14ac:dyDescent="0.15">
      <c r="A7518" s="164" t="s">
        <v>521</v>
      </c>
      <c r="B7518" s="164" t="s">
        <v>617</v>
      </c>
      <c r="C7518" s="164" t="s">
        <v>523</v>
      </c>
      <c r="D7518" s="164" t="s">
        <v>525</v>
      </c>
      <c r="E7518" s="164" t="s">
        <v>531</v>
      </c>
      <c r="F7518" s="193">
        <v>45762</v>
      </c>
      <c r="G7518" s="164" t="s">
        <v>587</v>
      </c>
      <c r="H7518" s="194">
        <v>594000</v>
      </c>
      <c r="I7518" s="164" t="s">
        <v>22</v>
      </c>
      <c r="L7518" s="164">
        <v>2024</v>
      </c>
      <c r="M7518" s="164" t="s">
        <v>525</v>
      </c>
      <c r="N7518" s="164" t="s">
        <v>569</v>
      </c>
    </row>
    <row r="7519" spans="1:14" s="164" customFormat="1" ht="15" x14ac:dyDescent="0.15">
      <c r="A7519" s="164" t="s">
        <v>521</v>
      </c>
      <c r="B7519" s="164" t="s">
        <v>609</v>
      </c>
      <c r="C7519" s="164" t="s">
        <v>523</v>
      </c>
      <c r="D7519" s="164" t="s">
        <v>530</v>
      </c>
      <c r="E7519" s="164" t="s">
        <v>517</v>
      </c>
      <c r="F7519" s="193">
        <v>45762</v>
      </c>
      <c r="G7519" s="164" t="s">
        <v>25</v>
      </c>
      <c r="H7519" s="194">
        <v>3180800</v>
      </c>
      <c r="I7519" s="164" t="s">
        <v>16</v>
      </c>
      <c r="J7519" s="164">
        <v>7952</v>
      </c>
      <c r="L7519" s="164">
        <v>2025</v>
      </c>
      <c r="M7519" s="164" t="s">
        <v>525</v>
      </c>
      <c r="N7519" s="164" t="s">
        <v>526</v>
      </c>
    </row>
    <row r="7520" spans="1:14" s="164" customFormat="1" ht="15" x14ac:dyDescent="0.15">
      <c r="A7520" s="164" t="s">
        <v>521</v>
      </c>
      <c r="B7520" s="164" t="s">
        <v>586</v>
      </c>
      <c r="C7520" s="164" t="s">
        <v>523</v>
      </c>
      <c r="D7520" s="164" t="s">
        <v>525</v>
      </c>
      <c r="E7520" s="164" t="s">
        <v>531</v>
      </c>
      <c r="F7520" s="193">
        <v>45762</v>
      </c>
      <c r="G7520" s="164" t="s">
        <v>587</v>
      </c>
      <c r="H7520" s="194">
        <v>219206</v>
      </c>
      <c r="I7520" s="164" t="s">
        <v>22</v>
      </c>
      <c r="L7520" s="164">
        <v>2024</v>
      </c>
      <c r="M7520" s="164" t="s">
        <v>525</v>
      </c>
      <c r="N7520" s="164" t="s">
        <v>569</v>
      </c>
    </row>
    <row r="7521" spans="1:14" s="164" customFormat="1" ht="15" x14ac:dyDescent="0.15">
      <c r="A7521" s="164" t="s">
        <v>521</v>
      </c>
      <c r="B7521" s="164" t="s">
        <v>609</v>
      </c>
      <c r="C7521" s="164" t="s">
        <v>523</v>
      </c>
      <c r="D7521" s="164" t="s">
        <v>524</v>
      </c>
      <c r="E7521" s="164" t="s">
        <v>519</v>
      </c>
      <c r="F7521" s="193">
        <v>45762</v>
      </c>
      <c r="G7521" s="164" t="s">
        <v>25</v>
      </c>
      <c r="H7521" s="194">
        <v>14450</v>
      </c>
      <c r="I7521" s="164" t="s">
        <v>16</v>
      </c>
      <c r="J7521" s="164">
        <v>170</v>
      </c>
      <c r="L7521" s="164">
        <v>2025</v>
      </c>
      <c r="M7521" s="164" t="s">
        <v>525</v>
      </c>
      <c r="N7521" s="164" t="s">
        <v>526</v>
      </c>
    </row>
    <row r="7522" spans="1:14" s="164" customFormat="1" ht="15" x14ac:dyDescent="0.15">
      <c r="A7522" s="164" t="s">
        <v>521</v>
      </c>
      <c r="B7522" s="164" t="s">
        <v>617</v>
      </c>
      <c r="C7522" s="164" t="s">
        <v>523</v>
      </c>
      <c r="D7522" s="164" t="s">
        <v>525</v>
      </c>
      <c r="E7522" s="164" t="s">
        <v>525</v>
      </c>
      <c r="F7522" s="193">
        <v>45762</v>
      </c>
      <c r="G7522" s="164" t="s">
        <v>568</v>
      </c>
      <c r="H7522" s="194">
        <v>73649</v>
      </c>
      <c r="I7522" s="164" t="s">
        <v>22</v>
      </c>
      <c r="L7522" s="164">
        <v>2024</v>
      </c>
      <c r="M7522" s="164" t="s">
        <v>525</v>
      </c>
      <c r="N7522" s="164" t="s">
        <v>569</v>
      </c>
    </row>
    <row r="7523" spans="1:14" s="164" customFormat="1" ht="15" x14ac:dyDescent="0.15">
      <c r="A7523" s="164" t="s">
        <v>521</v>
      </c>
      <c r="B7523" s="164" t="s">
        <v>617</v>
      </c>
      <c r="C7523" s="164" t="s">
        <v>523</v>
      </c>
      <c r="D7523" s="164" t="s">
        <v>525</v>
      </c>
      <c r="E7523" s="164" t="s">
        <v>525</v>
      </c>
      <c r="F7523" s="193">
        <v>45762</v>
      </c>
      <c r="G7523" s="164" t="s">
        <v>589</v>
      </c>
      <c r="H7523" s="194">
        <v>1004831</v>
      </c>
      <c r="I7523" s="164" t="s">
        <v>22</v>
      </c>
      <c r="L7523" s="164">
        <v>2024</v>
      </c>
      <c r="M7523" s="164" t="s">
        <v>525</v>
      </c>
      <c r="N7523" s="164" t="s">
        <v>569</v>
      </c>
    </row>
    <row r="7524" spans="1:14" s="164" customFormat="1" ht="15" x14ac:dyDescent="0.15">
      <c r="A7524" s="164" t="s">
        <v>521</v>
      </c>
      <c r="B7524" s="164" t="s">
        <v>617</v>
      </c>
      <c r="C7524" s="164" t="s">
        <v>523</v>
      </c>
      <c r="D7524" s="164" t="s">
        <v>525</v>
      </c>
      <c r="E7524" s="164" t="s">
        <v>531</v>
      </c>
      <c r="F7524" s="193">
        <v>45762</v>
      </c>
      <c r="G7524" s="164" t="s">
        <v>589</v>
      </c>
      <c r="H7524" s="194">
        <v>237600</v>
      </c>
      <c r="I7524" s="164" t="s">
        <v>22</v>
      </c>
      <c r="L7524" s="164">
        <v>2024</v>
      </c>
      <c r="M7524" s="164" t="s">
        <v>525</v>
      </c>
      <c r="N7524" s="164" t="s">
        <v>569</v>
      </c>
    </row>
    <row r="7525" spans="1:14" s="164" customFormat="1" ht="15" x14ac:dyDescent="0.15">
      <c r="A7525" s="164" t="s">
        <v>521</v>
      </c>
      <c r="B7525" s="164" t="s">
        <v>617</v>
      </c>
      <c r="C7525" s="164" t="s">
        <v>523</v>
      </c>
      <c r="D7525" s="164" t="s">
        <v>525</v>
      </c>
      <c r="E7525" s="164" t="s">
        <v>525</v>
      </c>
      <c r="F7525" s="193">
        <v>45762</v>
      </c>
      <c r="G7525" s="164" t="s">
        <v>23</v>
      </c>
      <c r="H7525" s="194">
        <v>42900</v>
      </c>
      <c r="I7525" s="164" t="s">
        <v>22</v>
      </c>
      <c r="L7525" s="164">
        <v>2024</v>
      </c>
      <c r="M7525" s="164" t="s">
        <v>525</v>
      </c>
      <c r="N7525" s="164" t="s">
        <v>569</v>
      </c>
    </row>
    <row r="7526" spans="1:14" s="164" customFormat="1" ht="15" x14ac:dyDescent="0.15">
      <c r="A7526" s="164" t="s">
        <v>521</v>
      </c>
      <c r="B7526" s="164" t="s">
        <v>617</v>
      </c>
      <c r="C7526" s="164" t="s">
        <v>523</v>
      </c>
      <c r="D7526" s="164" t="s">
        <v>525</v>
      </c>
      <c r="E7526" s="164" t="s">
        <v>531</v>
      </c>
      <c r="F7526" s="193">
        <v>45762</v>
      </c>
      <c r="G7526" s="164" t="s">
        <v>23</v>
      </c>
      <c r="H7526" s="194">
        <v>129800</v>
      </c>
      <c r="I7526" s="164" t="s">
        <v>22</v>
      </c>
      <c r="L7526" s="164">
        <v>2024</v>
      </c>
      <c r="M7526" s="164" t="s">
        <v>525</v>
      </c>
      <c r="N7526" s="164" t="s">
        <v>569</v>
      </c>
    </row>
    <row r="7527" spans="1:14" s="164" customFormat="1" ht="15" x14ac:dyDescent="0.15">
      <c r="A7527" s="164" t="s">
        <v>521</v>
      </c>
      <c r="B7527" s="164" t="s">
        <v>586</v>
      </c>
      <c r="C7527" s="164" t="s">
        <v>523</v>
      </c>
      <c r="D7527" s="164" t="s">
        <v>525</v>
      </c>
      <c r="E7527" s="164" t="s">
        <v>531</v>
      </c>
      <c r="F7527" s="193">
        <v>45762</v>
      </c>
      <c r="G7527" s="164" t="s">
        <v>23</v>
      </c>
      <c r="H7527" s="194">
        <v>88975</v>
      </c>
      <c r="I7527" s="164" t="s">
        <v>22</v>
      </c>
      <c r="L7527" s="164">
        <v>2024</v>
      </c>
      <c r="M7527" s="164" t="s">
        <v>525</v>
      </c>
      <c r="N7527" s="164" t="s">
        <v>569</v>
      </c>
    </row>
    <row r="7528" spans="1:14" s="164" customFormat="1" ht="15" x14ac:dyDescent="0.15">
      <c r="A7528" s="164" t="s">
        <v>521</v>
      </c>
      <c r="B7528" s="164" t="s">
        <v>617</v>
      </c>
      <c r="C7528" s="164" t="s">
        <v>523</v>
      </c>
      <c r="D7528" s="164" t="s">
        <v>525</v>
      </c>
      <c r="E7528" s="164" t="s">
        <v>531</v>
      </c>
      <c r="F7528" s="193">
        <v>45762</v>
      </c>
      <c r="G7528" s="164" t="s">
        <v>621</v>
      </c>
      <c r="H7528" s="194">
        <v>42900</v>
      </c>
      <c r="I7528" s="164" t="s">
        <v>22</v>
      </c>
      <c r="L7528" s="164">
        <v>2024</v>
      </c>
      <c r="M7528" s="164" t="s">
        <v>525</v>
      </c>
      <c r="N7528" s="164" t="s">
        <v>569</v>
      </c>
    </row>
    <row r="7529" spans="1:14" s="164" customFormat="1" ht="15" x14ac:dyDescent="0.15">
      <c r="A7529" s="164" t="s">
        <v>521</v>
      </c>
      <c r="B7529" s="164" t="s">
        <v>647</v>
      </c>
      <c r="C7529" s="164" t="s">
        <v>523</v>
      </c>
      <c r="D7529" s="164" t="s">
        <v>525</v>
      </c>
      <c r="E7529" s="164" t="s">
        <v>525</v>
      </c>
      <c r="F7529" s="193">
        <v>45762</v>
      </c>
      <c r="G7529" s="164" t="s">
        <v>650</v>
      </c>
      <c r="H7529" s="194">
        <v>1350710</v>
      </c>
      <c r="I7529" s="164" t="s">
        <v>16</v>
      </c>
      <c r="L7529" s="164">
        <v>2024</v>
      </c>
      <c r="M7529" s="164" t="s">
        <v>525</v>
      </c>
      <c r="N7529" s="164" t="s">
        <v>569</v>
      </c>
    </row>
    <row r="7530" spans="1:14" s="164" customFormat="1" ht="15" x14ac:dyDescent="0.15">
      <c r="A7530" s="164" t="s">
        <v>521</v>
      </c>
      <c r="B7530" s="164" t="s">
        <v>647</v>
      </c>
      <c r="C7530" s="164" t="s">
        <v>523</v>
      </c>
      <c r="D7530" s="164" t="s">
        <v>525</v>
      </c>
      <c r="E7530" s="164" t="s">
        <v>519</v>
      </c>
      <c r="F7530" s="193">
        <v>45762</v>
      </c>
      <c r="G7530" s="164" t="s">
        <v>650</v>
      </c>
      <c r="H7530" s="194">
        <v>719055</v>
      </c>
      <c r="I7530" s="164" t="s">
        <v>16</v>
      </c>
      <c r="L7530" s="164">
        <v>2024</v>
      </c>
      <c r="M7530" s="164" t="s">
        <v>525</v>
      </c>
      <c r="N7530" s="164" t="s">
        <v>569</v>
      </c>
    </row>
    <row r="7531" spans="1:14" s="164" customFormat="1" ht="15" x14ac:dyDescent="0.15">
      <c r="A7531" s="164" t="s">
        <v>521</v>
      </c>
      <c r="B7531" s="164" t="s">
        <v>647</v>
      </c>
      <c r="C7531" s="164" t="s">
        <v>523</v>
      </c>
      <c r="D7531" s="164" t="s">
        <v>525</v>
      </c>
      <c r="E7531" s="164" t="s">
        <v>531</v>
      </c>
      <c r="F7531" s="193">
        <v>45762</v>
      </c>
      <c r="G7531" s="164" t="s">
        <v>650</v>
      </c>
      <c r="H7531" s="194">
        <v>2134792</v>
      </c>
      <c r="I7531" s="164" t="s">
        <v>16</v>
      </c>
      <c r="L7531" s="164">
        <v>2024</v>
      </c>
      <c r="M7531" s="164" t="s">
        <v>525</v>
      </c>
      <c r="N7531" s="164" t="s">
        <v>569</v>
      </c>
    </row>
    <row r="7532" spans="1:14" s="164" customFormat="1" ht="15" x14ac:dyDescent="0.15">
      <c r="A7532" s="164" t="s">
        <v>521</v>
      </c>
      <c r="B7532" s="164" t="s">
        <v>647</v>
      </c>
      <c r="C7532" s="164" t="s">
        <v>523</v>
      </c>
      <c r="D7532" s="164" t="s">
        <v>525</v>
      </c>
      <c r="E7532" s="164" t="s">
        <v>525</v>
      </c>
      <c r="F7532" s="193">
        <v>45762</v>
      </c>
      <c r="G7532" s="164" t="s">
        <v>648</v>
      </c>
      <c r="H7532" s="194">
        <v>2600</v>
      </c>
      <c r="I7532" s="164" t="s">
        <v>16</v>
      </c>
      <c r="L7532" s="164">
        <v>2024</v>
      </c>
      <c r="M7532" s="164" t="s">
        <v>525</v>
      </c>
      <c r="N7532" s="164" t="s">
        <v>569</v>
      </c>
    </row>
    <row r="7533" spans="1:14" s="164" customFormat="1" ht="15" x14ac:dyDescent="0.15">
      <c r="A7533" s="164" t="s">
        <v>521</v>
      </c>
      <c r="B7533" s="164" t="s">
        <v>647</v>
      </c>
      <c r="C7533" s="164" t="s">
        <v>523</v>
      </c>
      <c r="D7533" s="164" t="s">
        <v>525</v>
      </c>
      <c r="E7533" s="164" t="s">
        <v>531</v>
      </c>
      <c r="F7533" s="193">
        <v>45762</v>
      </c>
      <c r="G7533" s="164" t="s">
        <v>648</v>
      </c>
      <c r="H7533" s="194">
        <v>12584</v>
      </c>
      <c r="I7533" s="164" t="s">
        <v>16</v>
      </c>
      <c r="L7533" s="164">
        <v>2024</v>
      </c>
      <c r="M7533" s="164" t="s">
        <v>525</v>
      </c>
      <c r="N7533" s="164" t="s">
        <v>569</v>
      </c>
    </row>
    <row r="7534" spans="1:14" s="164" customFormat="1" ht="15" x14ac:dyDescent="0.15">
      <c r="A7534" s="164" t="s">
        <v>521</v>
      </c>
      <c r="B7534" s="164" t="s">
        <v>647</v>
      </c>
      <c r="C7534" s="164" t="s">
        <v>523</v>
      </c>
      <c r="D7534" s="164" t="s">
        <v>525</v>
      </c>
      <c r="E7534" s="164" t="s">
        <v>531</v>
      </c>
      <c r="F7534" s="193">
        <v>45762</v>
      </c>
      <c r="G7534" s="164" t="s">
        <v>651</v>
      </c>
      <c r="H7534" s="194">
        <v>43560</v>
      </c>
      <c r="I7534" s="164" t="s">
        <v>16</v>
      </c>
      <c r="L7534" s="164">
        <v>2024</v>
      </c>
      <c r="M7534" s="164" t="s">
        <v>525</v>
      </c>
      <c r="N7534" s="164" t="s">
        <v>569</v>
      </c>
    </row>
    <row r="7535" spans="1:14" s="164" customFormat="1" ht="15" x14ac:dyDescent="0.15">
      <c r="A7535" s="164" t="s">
        <v>521</v>
      </c>
      <c r="B7535" s="164" t="s">
        <v>647</v>
      </c>
      <c r="C7535" s="164" t="s">
        <v>523</v>
      </c>
      <c r="D7535" s="164" t="s">
        <v>525</v>
      </c>
      <c r="E7535" s="164" t="s">
        <v>525</v>
      </c>
      <c r="F7535" s="193">
        <v>45762</v>
      </c>
      <c r="G7535" s="164" t="s">
        <v>649</v>
      </c>
      <c r="H7535" s="194">
        <v>4968524</v>
      </c>
      <c r="I7535" s="164" t="s">
        <v>16</v>
      </c>
      <c r="L7535" s="164">
        <v>2024</v>
      </c>
      <c r="M7535" s="164" t="s">
        <v>525</v>
      </c>
      <c r="N7535" s="164" t="s">
        <v>569</v>
      </c>
    </row>
    <row r="7536" spans="1:14" s="164" customFormat="1" ht="15" x14ac:dyDescent="0.15">
      <c r="A7536" s="164" t="s">
        <v>521</v>
      </c>
      <c r="B7536" s="164" t="s">
        <v>647</v>
      </c>
      <c r="C7536" s="164" t="s">
        <v>523</v>
      </c>
      <c r="D7536" s="164" t="s">
        <v>525</v>
      </c>
      <c r="E7536" s="164" t="s">
        <v>525</v>
      </c>
      <c r="F7536" s="193">
        <v>45762</v>
      </c>
      <c r="G7536" s="164" t="s">
        <v>652</v>
      </c>
      <c r="H7536" s="194">
        <v>381854</v>
      </c>
      <c r="I7536" s="164" t="s">
        <v>16</v>
      </c>
      <c r="L7536" s="164">
        <v>2024</v>
      </c>
      <c r="M7536" s="164" t="s">
        <v>525</v>
      </c>
      <c r="N7536" s="164" t="s">
        <v>569</v>
      </c>
    </row>
    <row r="7537" spans="1:14" s="164" customFormat="1" ht="15" x14ac:dyDescent="0.15">
      <c r="A7537" s="164" t="s">
        <v>521</v>
      </c>
      <c r="B7537" s="164" t="s">
        <v>647</v>
      </c>
      <c r="C7537" s="164" t="s">
        <v>523</v>
      </c>
      <c r="D7537" s="164" t="s">
        <v>525</v>
      </c>
      <c r="E7537" s="164" t="s">
        <v>531</v>
      </c>
      <c r="F7537" s="193">
        <v>45762</v>
      </c>
      <c r="G7537" s="164" t="s">
        <v>652</v>
      </c>
      <c r="H7537" s="194">
        <v>261360</v>
      </c>
      <c r="I7537" s="164" t="s">
        <v>16</v>
      </c>
      <c r="L7537" s="164">
        <v>2024</v>
      </c>
      <c r="M7537" s="164" t="s">
        <v>525</v>
      </c>
      <c r="N7537" s="164" t="s">
        <v>569</v>
      </c>
    </row>
    <row r="7538" spans="1:14" s="164" customFormat="1" ht="15" x14ac:dyDescent="0.15">
      <c r="A7538" s="164" t="s">
        <v>521</v>
      </c>
      <c r="B7538" s="164" t="s">
        <v>617</v>
      </c>
      <c r="C7538" s="164" t="s">
        <v>523</v>
      </c>
      <c r="D7538" s="164" t="s">
        <v>525</v>
      </c>
      <c r="E7538" s="164" t="s">
        <v>531</v>
      </c>
      <c r="F7538" s="193">
        <v>45761</v>
      </c>
      <c r="G7538" s="164" t="s">
        <v>619</v>
      </c>
      <c r="H7538" s="194">
        <v>230030</v>
      </c>
      <c r="I7538" s="164" t="s">
        <v>22</v>
      </c>
      <c r="L7538" s="164">
        <v>2024</v>
      </c>
      <c r="M7538" s="164" t="s">
        <v>525</v>
      </c>
      <c r="N7538" s="164" t="s">
        <v>569</v>
      </c>
    </row>
    <row r="7539" spans="1:14" s="164" customFormat="1" ht="15" x14ac:dyDescent="0.15">
      <c r="A7539" s="164" t="s">
        <v>521</v>
      </c>
      <c r="B7539" s="164" t="s">
        <v>609</v>
      </c>
      <c r="C7539" s="164" t="s">
        <v>523</v>
      </c>
      <c r="D7539" s="164" t="s">
        <v>530</v>
      </c>
      <c r="E7539" s="164" t="s">
        <v>518</v>
      </c>
      <c r="F7539" s="193">
        <v>45761</v>
      </c>
      <c r="G7539" s="164" t="s">
        <v>25</v>
      </c>
      <c r="H7539" s="194">
        <v>403200</v>
      </c>
      <c r="I7539" s="164" t="s">
        <v>16</v>
      </c>
      <c r="J7539" s="164">
        <v>1008</v>
      </c>
      <c r="L7539" s="164">
        <v>2025</v>
      </c>
      <c r="M7539" s="164" t="s">
        <v>525</v>
      </c>
      <c r="N7539" s="164" t="s">
        <v>526</v>
      </c>
    </row>
    <row r="7540" spans="1:14" s="164" customFormat="1" ht="15" x14ac:dyDescent="0.15">
      <c r="A7540" s="164" t="s">
        <v>521</v>
      </c>
      <c r="B7540" s="164" t="s">
        <v>586</v>
      </c>
      <c r="C7540" s="164" t="s">
        <v>523</v>
      </c>
      <c r="D7540" s="164" t="s">
        <v>525</v>
      </c>
      <c r="E7540" s="164" t="s">
        <v>531</v>
      </c>
      <c r="F7540" s="193">
        <v>45761</v>
      </c>
      <c r="G7540" s="164" t="s">
        <v>619</v>
      </c>
      <c r="H7540" s="194">
        <v>322505</v>
      </c>
      <c r="I7540" s="164" t="s">
        <v>22</v>
      </c>
      <c r="L7540" s="164">
        <v>2024</v>
      </c>
      <c r="M7540" s="164" t="s">
        <v>525</v>
      </c>
      <c r="N7540" s="164" t="s">
        <v>569</v>
      </c>
    </row>
    <row r="7541" spans="1:14" s="164" customFormat="1" ht="15" x14ac:dyDescent="0.15">
      <c r="A7541" s="164" t="s">
        <v>521</v>
      </c>
      <c r="B7541" s="164" t="s">
        <v>609</v>
      </c>
      <c r="C7541" s="164" t="s">
        <v>523</v>
      </c>
      <c r="D7541" s="164" t="s">
        <v>530</v>
      </c>
      <c r="E7541" s="164" t="s">
        <v>517</v>
      </c>
      <c r="F7541" s="193">
        <v>45761</v>
      </c>
      <c r="G7541" s="164" t="s">
        <v>25</v>
      </c>
      <c r="H7541" s="194">
        <v>3696000</v>
      </c>
      <c r="I7541" s="164" t="s">
        <v>16</v>
      </c>
      <c r="J7541" s="164">
        <v>9240</v>
      </c>
      <c r="L7541" s="164">
        <v>2025</v>
      </c>
      <c r="M7541" s="164" t="s">
        <v>525</v>
      </c>
      <c r="N7541" s="164" t="s">
        <v>526</v>
      </c>
    </row>
    <row r="7542" spans="1:14" s="164" customFormat="1" ht="15" x14ac:dyDescent="0.15">
      <c r="A7542" s="164" t="s">
        <v>521</v>
      </c>
      <c r="B7542" s="164" t="s">
        <v>647</v>
      </c>
      <c r="C7542" s="164" t="s">
        <v>523</v>
      </c>
      <c r="D7542" s="164" t="s">
        <v>525</v>
      </c>
      <c r="E7542" s="164" t="s">
        <v>531</v>
      </c>
      <c r="F7542" s="193">
        <v>45761</v>
      </c>
      <c r="G7542" s="164" t="s">
        <v>653</v>
      </c>
      <c r="H7542" s="194">
        <v>41899</v>
      </c>
      <c r="I7542" s="164" t="s">
        <v>22</v>
      </c>
      <c r="L7542" s="164">
        <v>2024</v>
      </c>
      <c r="M7542" s="164" t="s">
        <v>525</v>
      </c>
      <c r="N7542" s="164" t="s">
        <v>569</v>
      </c>
    </row>
    <row r="7543" spans="1:14" s="164" customFormat="1" ht="15" x14ac:dyDescent="0.15">
      <c r="A7543" s="164" t="s">
        <v>521</v>
      </c>
      <c r="B7543" s="164" t="s">
        <v>609</v>
      </c>
      <c r="C7543" s="164" t="s">
        <v>523</v>
      </c>
      <c r="D7543" s="164" t="s">
        <v>524</v>
      </c>
      <c r="E7543" s="164" t="s">
        <v>519</v>
      </c>
      <c r="F7543" s="193">
        <v>45761</v>
      </c>
      <c r="G7543" s="164" t="s">
        <v>25</v>
      </c>
      <c r="H7543" s="194">
        <v>21675</v>
      </c>
      <c r="I7543" s="164" t="s">
        <v>16</v>
      </c>
      <c r="J7543" s="164">
        <v>255</v>
      </c>
      <c r="L7543" s="164">
        <v>2025</v>
      </c>
      <c r="M7543" s="164" t="s">
        <v>525</v>
      </c>
      <c r="N7543" s="164" t="s">
        <v>526</v>
      </c>
    </row>
    <row r="7544" spans="1:14" s="164" customFormat="1" ht="15" x14ac:dyDescent="0.15">
      <c r="A7544" s="164" t="s">
        <v>521</v>
      </c>
      <c r="B7544" s="164" t="s">
        <v>617</v>
      </c>
      <c r="C7544" s="164" t="s">
        <v>523</v>
      </c>
      <c r="D7544" s="164" t="s">
        <v>525</v>
      </c>
      <c r="E7544" s="164" t="s">
        <v>525</v>
      </c>
      <c r="F7544" s="193">
        <v>45761</v>
      </c>
      <c r="G7544" s="164" t="s">
        <v>568</v>
      </c>
      <c r="H7544" s="194">
        <v>267265</v>
      </c>
      <c r="I7544" s="164" t="s">
        <v>22</v>
      </c>
      <c r="L7544" s="164">
        <v>2024</v>
      </c>
      <c r="M7544" s="164" t="s">
        <v>525</v>
      </c>
      <c r="N7544" s="164" t="s">
        <v>569</v>
      </c>
    </row>
    <row r="7545" spans="1:14" s="164" customFormat="1" ht="15" x14ac:dyDescent="0.15">
      <c r="A7545" s="164" t="s">
        <v>521</v>
      </c>
      <c r="B7545" s="164" t="s">
        <v>617</v>
      </c>
      <c r="C7545" s="164" t="s">
        <v>523</v>
      </c>
      <c r="D7545" s="164" t="s">
        <v>525</v>
      </c>
      <c r="E7545" s="164" t="s">
        <v>531</v>
      </c>
      <c r="F7545" s="193">
        <v>45761</v>
      </c>
      <c r="G7545" s="164" t="s">
        <v>568</v>
      </c>
      <c r="H7545" s="194">
        <v>132000</v>
      </c>
      <c r="I7545" s="164" t="s">
        <v>22</v>
      </c>
      <c r="L7545" s="164">
        <v>2024</v>
      </c>
      <c r="M7545" s="164" t="s">
        <v>525</v>
      </c>
      <c r="N7545" s="164" t="s">
        <v>569</v>
      </c>
    </row>
    <row r="7546" spans="1:14" s="164" customFormat="1" ht="15" x14ac:dyDescent="0.15">
      <c r="A7546" s="164" t="s">
        <v>521</v>
      </c>
      <c r="B7546" s="164" t="s">
        <v>617</v>
      </c>
      <c r="C7546" s="164" t="s">
        <v>523</v>
      </c>
      <c r="D7546" s="164" t="s">
        <v>525</v>
      </c>
      <c r="E7546" s="164" t="s">
        <v>519</v>
      </c>
      <c r="F7546" s="193">
        <v>45761</v>
      </c>
      <c r="G7546" s="164" t="s">
        <v>589</v>
      </c>
      <c r="H7546" s="194">
        <v>1269840</v>
      </c>
      <c r="I7546" s="164" t="s">
        <v>22</v>
      </c>
      <c r="L7546" s="164">
        <v>2024</v>
      </c>
      <c r="M7546" s="164" t="s">
        <v>525</v>
      </c>
      <c r="N7546" s="164" t="s">
        <v>569</v>
      </c>
    </row>
    <row r="7547" spans="1:14" s="164" customFormat="1" ht="15" x14ac:dyDescent="0.15">
      <c r="A7547" s="164" t="s">
        <v>521</v>
      </c>
      <c r="B7547" s="164" t="s">
        <v>617</v>
      </c>
      <c r="C7547" s="164" t="s">
        <v>523</v>
      </c>
      <c r="D7547" s="164" t="s">
        <v>525</v>
      </c>
      <c r="E7547" s="164" t="s">
        <v>531</v>
      </c>
      <c r="F7547" s="193">
        <v>45761</v>
      </c>
      <c r="G7547" s="164" t="s">
        <v>589</v>
      </c>
      <c r="H7547" s="194">
        <v>2251106</v>
      </c>
      <c r="I7547" s="164" t="s">
        <v>22</v>
      </c>
      <c r="L7547" s="164">
        <v>2024</v>
      </c>
      <c r="M7547" s="164" t="s">
        <v>525</v>
      </c>
      <c r="N7547" s="164" t="s">
        <v>569</v>
      </c>
    </row>
    <row r="7548" spans="1:14" s="164" customFormat="1" ht="15" x14ac:dyDescent="0.15">
      <c r="A7548" s="164" t="s">
        <v>521</v>
      </c>
      <c r="B7548" s="164" t="s">
        <v>638</v>
      </c>
      <c r="C7548" s="164" t="s">
        <v>523</v>
      </c>
      <c r="D7548" s="164" t="s">
        <v>525</v>
      </c>
      <c r="E7548" s="164" t="s">
        <v>519</v>
      </c>
      <c r="F7548" s="193">
        <v>45761</v>
      </c>
      <c r="G7548" s="164" t="s">
        <v>589</v>
      </c>
      <c r="H7548" s="194">
        <v>1109570</v>
      </c>
      <c r="I7548" s="164" t="s">
        <v>22</v>
      </c>
      <c r="L7548" s="164">
        <v>2024</v>
      </c>
      <c r="M7548" s="164" t="s">
        <v>525</v>
      </c>
      <c r="N7548" s="164" t="s">
        <v>569</v>
      </c>
    </row>
    <row r="7549" spans="1:14" s="164" customFormat="1" ht="15" x14ac:dyDescent="0.15">
      <c r="A7549" s="164" t="s">
        <v>521</v>
      </c>
      <c r="B7549" s="164" t="s">
        <v>638</v>
      </c>
      <c r="C7549" s="164" t="s">
        <v>523</v>
      </c>
      <c r="D7549" s="164" t="s">
        <v>525</v>
      </c>
      <c r="E7549" s="164" t="s">
        <v>531</v>
      </c>
      <c r="F7549" s="193">
        <v>45761</v>
      </c>
      <c r="G7549" s="164" t="s">
        <v>589</v>
      </c>
      <c r="H7549" s="194">
        <v>1952280</v>
      </c>
      <c r="I7549" s="164" t="s">
        <v>22</v>
      </c>
      <c r="L7549" s="164">
        <v>2024</v>
      </c>
      <c r="M7549" s="164" t="s">
        <v>525</v>
      </c>
      <c r="N7549" s="164" t="s">
        <v>569</v>
      </c>
    </row>
    <row r="7550" spans="1:14" s="164" customFormat="1" ht="15" x14ac:dyDescent="0.15">
      <c r="A7550" s="164" t="s">
        <v>521</v>
      </c>
      <c r="B7550" s="164" t="s">
        <v>603</v>
      </c>
      <c r="C7550" s="164" t="s">
        <v>523</v>
      </c>
      <c r="D7550" s="164" t="s">
        <v>525</v>
      </c>
      <c r="E7550" s="164" t="s">
        <v>525</v>
      </c>
      <c r="F7550" s="193">
        <v>45761</v>
      </c>
      <c r="G7550" s="164" t="s">
        <v>604</v>
      </c>
      <c r="H7550" s="194">
        <v>39868</v>
      </c>
      <c r="I7550" s="164" t="s">
        <v>22</v>
      </c>
      <c r="L7550" s="164">
        <v>2024</v>
      </c>
      <c r="M7550" s="164" t="s">
        <v>525</v>
      </c>
      <c r="N7550" s="164" t="s">
        <v>569</v>
      </c>
    </row>
    <row r="7551" spans="1:14" s="164" customFormat="1" ht="15" x14ac:dyDescent="0.15">
      <c r="A7551" s="164" t="s">
        <v>521</v>
      </c>
      <c r="B7551" s="164" t="s">
        <v>617</v>
      </c>
      <c r="C7551" s="164" t="s">
        <v>523</v>
      </c>
      <c r="D7551" s="164" t="s">
        <v>525</v>
      </c>
      <c r="E7551" s="164" t="s">
        <v>531</v>
      </c>
      <c r="F7551" s="193">
        <v>45761</v>
      </c>
      <c r="G7551" s="164" t="s">
        <v>23</v>
      </c>
      <c r="H7551" s="194">
        <v>79200</v>
      </c>
      <c r="I7551" s="164" t="s">
        <v>22</v>
      </c>
      <c r="L7551" s="164">
        <v>2024</v>
      </c>
      <c r="M7551" s="164" t="s">
        <v>525</v>
      </c>
      <c r="N7551" s="164" t="s">
        <v>569</v>
      </c>
    </row>
    <row r="7552" spans="1:14" s="164" customFormat="1" ht="15" x14ac:dyDescent="0.15">
      <c r="A7552" s="164" t="s">
        <v>521</v>
      </c>
      <c r="B7552" s="164" t="s">
        <v>617</v>
      </c>
      <c r="C7552" s="164" t="s">
        <v>523</v>
      </c>
      <c r="D7552" s="164" t="s">
        <v>525</v>
      </c>
      <c r="E7552" s="164" t="s">
        <v>531</v>
      </c>
      <c r="F7552" s="193">
        <v>45761</v>
      </c>
      <c r="G7552" s="164" t="s">
        <v>621</v>
      </c>
      <c r="H7552" s="194">
        <v>42900</v>
      </c>
      <c r="I7552" s="164" t="s">
        <v>22</v>
      </c>
      <c r="L7552" s="164">
        <v>2024</v>
      </c>
      <c r="M7552" s="164" t="s">
        <v>525</v>
      </c>
      <c r="N7552" s="164" t="s">
        <v>569</v>
      </c>
    </row>
    <row r="7553" spans="1:14" s="164" customFormat="1" ht="15" x14ac:dyDescent="0.15">
      <c r="A7553" s="164" t="s">
        <v>521</v>
      </c>
      <c r="B7553" s="164" t="s">
        <v>638</v>
      </c>
      <c r="C7553" s="164" t="s">
        <v>523</v>
      </c>
      <c r="D7553" s="164" t="s">
        <v>525</v>
      </c>
      <c r="E7553" s="164" t="s">
        <v>531</v>
      </c>
      <c r="F7553" s="193">
        <v>45761</v>
      </c>
      <c r="G7553" s="164" t="s">
        <v>722</v>
      </c>
      <c r="H7553" s="194">
        <v>10644</v>
      </c>
      <c r="I7553" s="164" t="s">
        <v>22</v>
      </c>
      <c r="L7553" s="164">
        <v>2024</v>
      </c>
      <c r="M7553" s="164" t="s">
        <v>525</v>
      </c>
      <c r="N7553" s="164" t="s">
        <v>569</v>
      </c>
    </row>
    <row r="7554" spans="1:14" s="164" customFormat="1" ht="15" x14ac:dyDescent="0.15">
      <c r="A7554" s="164" t="s">
        <v>521</v>
      </c>
      <c r="B7554" s="164" t="s">
        <v>647</v>
      </c>
      <c r="C7554" s="164" t="s">
        <v>523</v>
      </c>
      <c r="D7554" s="164" t="s">
        <v>525</v>
      </c>
      <c r="E7554" s="164" t="s">
        <v>525</v>
      </c>
      <c r="F7554" s="193">
        <v>45761</v>
      </c>
      <c r="G7554" s="164" t="s">
        <v>650</v>
      </c>
      <c r="H7554" s="194">
        <v>619133</v>
      </c>
      <c r="I7554" s="164" t="s">
        <v>16</v>
      </c>
      <c r="L7554" s="164">
        <v>2024</v>
      </c>
      <c r="M7554" s="164" t="s">
        <v>525</v>
      </c>
      <c r="N7554" s="164" t="s">
        <v>569</v>
      </c>
    </row>
    <row r="7555" spans="1:14" s="164" customFormat="1" ht="15" x14ac:dyDescent="0.15">
      <c r="A7555" s="164" t="s">
        <v>521</v>
      </c>
      <c r="B7555" s="164" t="s">
        <v>647</v>
      </c>
      <c r="C7555" s="164" t="s">
        <v>535</v>
      </c>
      <c r="D7555" s="164" t="s">
        <v>525</v>
      </c>
      <c r="E7555" s="164" t="s">
        <v>519</v>
      </c>
      <c r="F7555" s="193">
        <v>45761</v>
      </c>
      <c r="G7555" s="164" t="s">
        <v>650</v>
      </c>
      <c r="H7555" s="194">
        <v>33660</v>
      </c>
      <c r="I7555" s="164" t="s">
        <v>16</v>
      </c>
      <c r="L7555" s="164">
        <v>2024</v>
      </c>
      <c r="M7555" s="164" t="s">
        <v>525</v>
      </c>
      <c r="N7555" s="164" t="s">
        <v>569</v>
      </c>
    </row>
    <row r="7556" spans="1:14" s="164" customFormat="1" ht="15" x14ac:dyDescent="0.15">
      <c r="A7556" s="164" t="s">
        <v>521</v>
      </c>
      <c r="B7556" s="164" t="s">
        <v>647</v>
      </c>
      <c r="C7556" s="164" t="s">
        <v>523</v>
      </c>
      <c r="D7556" s="164" t="s">
        <v>525</v>
      </c>
      <c r="E7556" s="164" t="s">
        <v>519</v>
      </c>
      <c r="F7556" s="193">
        <v>45761</v>
      </c>
      <c r="G7556" s="164" t="s">
        <v>650</v>
      </c>
      <c r="H7556" s="194">
        <v>271539</v>
      </c>
      <c r="I7556" s="164" t="s">
        <v>16</v>
      </c>
      <c r="L7556" s="164">
        <v>2024</v>
      </c>
      <c r="M7556" s="164" t="s">
        <v>525</v>
      </c>
      <c r="N7556" s="164" t="s">
        <v>569</v>
      </c>
    </row>
    <row r="7557" spans="1:14" s="164" customFormat="1" ht="15" x14ac:dyDescent="0.15">
      <c r="A7557" s="164" t="s">
        <v>521</v>
      </c>
      <c r="B7557" s="164" t="s">
        <v>647</v>
      </c>
      <c r="C7557" s="164" t="s">
        <v>523</v>
      </c>
      <c r="D7557" s="164" t="s">
        <v>525</v>
      </c>
      <c r="E7557" s="164" t="s">
        <v>531</v>
      </c>
      <c r="F7557" s="193">
        <v>45761</v>
      </c>
      <c r="G7557" s="164" t="s">
        <v>650</v>
      </c>
      <c r="H7557" s="194">
        <v>1187219</v>
      </c>
      <c r="I7557" s="164" t="s">
        <v>16</v>
      </c>
      <c r="L7557" s="164">
        <v>2024</v>
      </c>
      <c r="M7557" s="164" t="s">
        <v>525</v>
      </c>
      <c r="N7557" s="164" t="s">
        <v>569</v>
      </c>
    </row>
    <row r="7558" spans="1:14" s="164" customFormat="1" ht="15" x14ac:dyDescent="0.15">
      <c r="A7558" s="164" t="s">
        <v>521</v>
      </c>
      <c r="B7558" s="164" t="s">
        <v>647</v>
      </c>
      <c r="C7558" s="164" t="s">
        <v>523</v>
      </c>
      <c r="D7558" s="164" t="s">
        <v>525</v>
      </c>
      <c r="E7558" s="164" t="s">
        <v>531</v>
      </c>
      <c r="F7558" s="193">
        <v>45761</v>
      </c>
      <c r="G7558" s="164" t="s">
        <v>648</v>
      </c>
      <c r="H7558" s="194">
        <v>107466</v>
      </c>
      <c r="I7558" s="164" t="s">
        <v>16</v>
      </c>
      <c r="L7558" s="164">
        <v>2024</v>
      </c>
      <c r="M7558" s="164" t="s">
        <v>525</v>
      </c>
      <c r="N7558" s="164" t="s">
        <v>569</v>
      </c>
    </row>
    <row r="7559" spans="1:14" s="164" customFormat="1" ht="15" x14ac:dyDescent="0.15">
      <c r="A7559" s="164" t="s">
        <v>521</v>
      </c>
      <c r="B7559" s="164" t="s">
        <v>617</v>
      </c>
      <c r="C7559" s="164" t="s">
        <v>523</v>
      </c>
      <c r="D7559" s="164" t="s">
        <v>525</v>
      </c>
      <c r="E7559" s="164" t="s">
        <v>519</v>
      </c>
      <c r="F7559" s="193">
        <v>45761</v>
      </c>
      <c r="G7559" s="164" t="s">
        <v>651</v>
      </c>
      <c r="H7559" s="194">
        <v>47135</v>
      </c>
      <c r="I7559" s="164" t="s">
        <v>16</v>
      </c>
      <c r="L7559" s="164">
        <v>2024</v>
      </c>
      <c r="M7559" s="164" t="s">
        <v>525</v>
      </c>
      <c r="N7559" s="164" t="s">
        <v>569</v>
      </c>
    </row>
    <row r="7560" spans="1:14" s="164" customFormat="1" ht="15" x14ac:dyDescent="0.15">
      <c r="A7560" s="164" t="s">
        <v>521</v>
      </c>
      <c r="B7560" s="164" t="s">
        <v>647</v>
      </c>
      <c r="C7560" s="164" t="s">
        <v>523</v>
      </c>
      <c r="D7560" s="164" t="s">
        <v>525</v>
      </c>
      <c r="E7560" s="164" t="s">
        <v>525</v>
      </c>
      <c r="F7560" s="193">
        <v>45761</v>
      </c>
      <c r="G7560" s="164" t="s">
        <v>651</v>
      </c>
      <c r="H7560" s="194">
        <v>186151</v>
      </c>
      <c r="I7560" s="164" t="s">
        <v>16</v>
      </c>
      <c r="L7560" s="164">
        <v>2024</v>
      </c>
      <c r="M7560" s="164" t="s">
        <v>525</v>
      </c>
      <c r="N7560" s="164" t="s">
        <v>569</v>
      </c>
    </row>
    <row r="7561" spans="1:14" s="164" customFormat="1" ht="15" x14ac:dyDescent="0.15">
      <c r="A7561" s="164" t="s">
        <v>521</v>
      </c>
      <c r="B7561" s="164" t="s">
        <v>647</v>
      </c>
      <c r="C7561" s="164" t="s">
        <v>523</v>
      </c>
      <c r="D7561" s="164" t="s">
        <v>525</v>
      </c>
      <c r="E7561" s="164" t="s">
        <v>531</v>
      </c>
      <c r="F7561" s="193">
        <v>45761</v>
      </c>
      <c r="G7561" s="164" t="s">
        <v>651</v>
      </c>
      <c r="H7561" s="194">
        <v>285120</v>
      </c>
      <c r="I7561" s="164" t="s">
        <v>16</v>
      </c>
      <c r="L7561" s="164">
        <v>2024</v>
      </c>
      <c r="M7561" s="164" t="s">
        <v>525</v>
      </c>
      <c r="N7561" s="164" t="s">
        <v>569</v>
      </c>
    </row>
    <row r="7562" spans="1:14" s="164" customFormat="1" ht="15" x14ac:dyDescent="0.15">
      <c r="A7562" s="164" t="s">
        <v>521</v>
      </c>
      <c r="B7562" s="164" t="s">
        <v>647</v>
      </c>
      <c r="C7562" s="164" t="s">
        <v>523</v>
      </c>
      <c r="D7562" s="164" t="s">
        <v>525</v>
      </c>
      <c r="E7562" s="164" t="s">
        <v>525</v>
      </c>
      <c r="F7562" s="193">
        <v>45761</v>
      </c>
      <c r="G7562" s="164" t="s">
        <v>649</v>
      </c>
      <c r="H7562" s="194">
        <v>865113</v>
      </c>
      <c r="I7562" s="164" t="s">
        <v>16</v>
      </c>
      <c r="L7562" s="164">
        <v>2024</v>
      </c>
      <c r="M7562" s="164" t="s">
        <v>525</v>
      </c>
      <c r="N7562" s="164" t="s">
        <v>569</v>
      </c>
    </row>
    <row r="7563" spans="1:14" s="164" customFormat="1" ht="15" x14ac:dyDescent="0.15">
      <c r="A7563" s="164" t="s">
        <v>521</v>
      </c>
      <c r="B7563" s="164" t="s">
        <v>647</v>
      </c>
      <c r="C7563" s="164" t="s">
        <v>523</v>
      </c>
      <c r="D7563" s="164" t="s">
        <v>525</v>
      </c>
      <c r="E7563" s="164" t="s">
        <v>531</v>
      </c>
      <c r="F7563" s="193">
        <v>45761</v>
      </c>
      <c r="G7563" s="164" t="s">
        <v>649</v>
      </c>
      <c r="H7563" s="194">
        <v>151481</v>
      </c>
      <c r="I7563" s="164" t="s">
        <v>16</v>
      </c>
      <c r="L7563" s="164">
        <v>2024</v>
      </c>
      <c r="M7563" s="164" t="s">
        <v>525</v>
      </c>
      <c r="N7563" s="164" t="s">
        <v>569</v>
      </c>
    </row>
    <row r="7564" spans="1:14" s="164" customFormat="1" ht="15" x14ac:dyDescent="0.15">
      <c r="A7564" s="164" t="s">
        <v>521</v>
      </c>
      <c r="B7564" s="164" t="s">
        <v>647</v>
      </c>
      <c r="C7564" s="164" t="s">
        <v>523</v>
      </c>
      <c r="D7564" s="164" t="s">
        <v>525</v>
      </c>
      <c r="E7564" s="164" t="s">
        <v>531</v>
      </c>
      <c r="F7564" s="193">
        <v>45761</v>
      </c>
      <c r="G7564" s="164" t="s">
        <v>652</v>
      </c>
      <c r="H7564" s="194">
        <v>128920</v>
      </c>
      <c r="I7564" s="164" t="s">
        <v>16</v>
      </c>
      <c r="L7564" s="164">
        <v>2024</v>
      </c>
      <c r="M7564" s="164" t="s">
        <v>525</v>
      </c>
      <c r="N7564" s="164" t="s">
        <v>569</v>
      </c>
    </row>
    <row r="7565" spans="1:14" s="164" customFormat="1" ht="15" x14ac:dyDescent="0.15">
      <c r="A7565" s="164" t="s">
        <v>521</v>
      </c>
      <c r="B7565" s="164" t="s">
        <v>609</v>
      </c>
      <c r="C7565" s="164" t="s">
        <v>523</v>
      </c>
      <c r="D7565" s="164" t="s">
        <v>530</v>
      </c>
      <c r="E7565" s="164" t="s">
        <v>517</v>
      </c>
      <c r="F7565" s="193">
        <v>45760</v>
      </c>
      <c r="G7565" s="164" t="s">
        <v>25</v>
      </c>
      <c r="H7565" s="194">
        <v>1792000</v>
      </c>
      <c r="I7565" s="164" t="s">
        <v>16</v>
      </c>
      <c r="J7565" s="164">
        <v>4480</v>
      </c>
      <c r="L7565" s="164">
        <v>2025</v>
      </c>
      <c r="M7565" s="164" t="s">
        <v>525</v>
      </c>
      <c r="N7565" s="164" t="s">
        <v>526</v>
      </c>
    </row>
    <row r="7566" spans="1:14" s="164" customFormat="1" ht="15" x14ac:dyDescent="0.15">
      <c r="A7566" s="164" t="s">
        <v>521</v>
      </c>
      <c r="B7566" s="164" t="s">
        <v>609</v>
      </c>
      <c r="C7566" s="164" t="s">
        <v>523</v>
      </c>
      <c r="D7566" s="164" t="s">
        <v>530</v>
      </c>
      <c r="E7566" s="164" t="s">
        <v>518</v>
      </c>
      <c r="F7566" s="193">
        <v>45760</v>
      </c>
      <c r="G7566" s="164" t="s">
        <v>25</v>
      </c>
      <c r="H7566" s="194">
        <v>89600</v>
      </c>
      <c r="I7566" s="164" t="s">
        <v>16</v>
      </c>
      <c r="J7566" s="164">
        <v>224</v>
      </c>
      <c r="L7566" s="164">
        <v>2025</v>
      </c>
      <c r="M7566" s="164" t="s">
        <v>525</v>
      </c>
      <c r="N7566" s="164" t="s">
        <v>526</v>
      </c>
    </row>
    <row r="7567" spans="1:14" s="164" customFormat="1" ht="15" x14ac:dyDescent="0.15">
      <c r="A7567" s="164" t="s">
        <v>521</v>
      </c>
      <c r="B7567" s="164" t="s">
        <v>609</v>
      </c>
      <c r="C7567" s="164" t="s">
        <v>523</v>
      </c>
      <c r="D7567" s="164" t="s">
        <v>524</v>
      </c>
      <c r="E7567" s="164" t="s">
        <v>519</v>
      </c>
      <c r="F7567" s="193">
        <v>45760</v>
      </c>
      <c r="G7567" s="164" t="s">
        <v>25</v>
      </c>
      <c r="H7567" s="194">
        <v>7225</v>
      </c>
      <c r="I7567" s="164" t="s">
        <v>16</v>
      </c>
      <c r="J7567" s="164">
        <v>85</v>
      </c>
      <c r="L7567" s="164">
        <v>2025</v>
      </c>
      <c r="M7567" s="164" t="s">
        <v>525</v>
      </c>
      <c r="N7567" s="164" t="s">
        <v>526</v>
      </c>
    </row>
    <row r="7568" spans="1:14" s="164" customFormat="1" ht="15" x14ac:dyDescent="0.15">
      <c r="A7568" s="164" t="s">
        <v>521</v>
      </c>
      <c r="B7568" s="164" t="s">
        <v>609</v>
      </c>
      <c r="C7568" s="164" t="s">
        <v>523</v>
      </c>
      <c r="D7568" s="164" t="s">
        <v>530</v>
      </c>
      <c r="E7568" s="164" t="s">
        <v>518</v>
      </c>
      <c r="F7568" s="193">
        <v>45759</v>
      </c>
      <c r="G7568" s="164" t="s">
        <v>25</v>
      </c>
      <c r="H7568" s="194">
        <v>313600</v>
      </c>
      <c r="I7568" s="164" t="s">
        <v>16</v>
      </c>
      <c r="J7568" s="164">
        <v>784</v>
      </c>
      <c r="L7568" s="164">
        <v>2025</v>
      </c>
      <c r="M7568" s="164" t="s">
        <v>525</v>
      </c>
      <c r="N7568" s="164" t="s">
        <v>526</v>
      </c>
    </row>
    <row r="7569" spans="1:14" s="164" customFormat="1" ht="15" x14ac:dyDescent="0.15">
      <c r="A7569" s="164" t="s">
        <v>521</v>
      </c>
      <c r="B7569" s="164" t="s">
        <v>609</v>
      </c>
      <c r="C7569" s="164" t="s">
        <v>523</v>
      </c>
      <c r="D7569" s="164" t="s">
        <v>524</v>
      </c>
      <c r="E7569" s="164" t="s">
        <v>519</v>
      </c>
      <c r="F7569" s="193">
        <v>45759</v>
      </c>
      <c r="G7569" s="164" t="s">
        <v>25</v>
      </c>
      <c r="H7569" s="194">
        <v>14450</v>
      </c>
      <c r="I7569" s="164" t="s">
        <v>16</v>
      </c>
      <c r="J7569" s="164">
        <v>170</v>
      </c>
      <c r="L7569" s="164">
        <v>2025</v>
      </c>
      <c r="M7569" s="164" t="s">
        <v>525</v>
      </c>
      <c r="N7569" s="164" t="s">
        <v>526</v>
      </c>
    </row>
    <row r="7570" spans="1:14" s="164" customFormat="1" ht="15" x14ac:dyDescent="0.15">
      <c r="A7570" s="164" t="s">
        <v>521</v>
      </c>
      <c r="B7570" s="164" t="s">
        <v>609</v>
      </c>
      <c r="C7570" s="164" t="s">
        <v>523</v>
      </c>
      <c r="D7570" s="164" t="s">
        <v>530</v>
      </c>
      <c r="E7570" s="164" t="s">
        <v>517</v>
      </c>
      <c r="F7570" s="193">
        <v>45759</v>
      </c>
      <c r="G7570" s="164" t="s">
        <v>25</v>
      </c>
      <c r="H7570" s="194">
        <v>3068800</v>
      </c>
      <c r="I7570" s="164" t="s">
        <v>16</v>
      </c>
      <c r="J7570" s="164">
        <v>7672</v>
      </c>
      <c r="L7570" s="164">
        <v>2025</v>
      </c>
      <c r="M7570" s="164" t="s">
        <v>525</v>
      </c>
      <c r="N7570" s="164" t="s">
        <v>526</v>
      </c>
    </row>
    <row r="7571" spans="1:14" s="164" customFormat="1" ht="15" x14ac:dyDescent="0.15">
      <c r="A7571" s="164" t="s">
        <v>521</v>
      </c>
      <c r="B7571" s="164" t="s">
        <v>647</v>
      </c>
      <c r="C7571" s="164" t="s">
        <v>523</v>
      </c>
      <c r="D7571" s="164" t="s">
        <v>525</v>
      </c>
      <c r="E7571" s="164" t="s">
        <v>519</v>
      </c>
      <c r="F7571" s="193">
        <v>45758</v>
      </c>
      <c r="G7571" s="164" t="s">
        <v>650</v>
      </c>
      <c r="H7571" s="194">
        <v>326236</v>
      </c>
      <c r="I7571" s="164" t="s">
        <v>16</v>
      </c>
      <c r="L7571" s="164">
        <v>2024</v>
      </c>
      <c r="M7571" s="164" t="s">
        <v>525</v>
      </c>
      <c r="N7571" s="164" t="s">
        <v>569</v>
      </c>
    </row>
    <row r="7572" spans="1:14" s="164" customFormat="1" ht="15" x14ac:dyDescent="0.15">
      <c r="A7572" s="164" t="s">
        <v>521</v>
      </c>
      <c r="B7572" s="164" t="s">
        <v>609</v>
      </c>
      <c r="C7572" s="164" t="s">
        <v>523</v>
      </c>
      <c r="D7572" s="164" t="s">
        <v>530</v>
      </c>
      <c r="E7572" s="164" t="s">
        <v>518</v>
      </c>
      <c r="F7572" s="193">
        <v>45758</v>
      </c>
      <c r="G7572" s="164" t="s">
        <v>25</v>
      </c>
      <c r="H7572" s="194">
        <v>358400</v>
      </c>
      <c r="I7572" s="164" t="s">
        <v>16</v>
      </c>
      <c r="J7572" s="164">
        <v>896</v>
      </c>
      <c r="L7572" s="164">
        <v>2025</v>
      </c>
      <c r="M7572" s="164" t="s">
        <v>525</v>
      </c>
      <c r="N7572" s="164" t="s">
        <v>526</v>
      </c>
    </row>
    <row r="7573" spans="1:14" s="164" customFormat="1" ht="15" x14ac:dyDescent="0.15">
      <c r="A7573" s="164" t="s">
        <v>521</v>
      </c>
      <c r="B7573" s="164" t="s">
        <v>647</v>
      </c>
      <c r="C7573" s="164" t="s">
        <v>523</v>
      </c>
      <c r="D7573" s="164" t="s">
        <v>525</v>
      </c>
      <c r="E7573" s="164" t="s">
        <v>531</v>
      </c>
      <c r="F7573" s="193">
        <v>45758</v>
      </c>
      <c r="G7573" s="164" t="s">
        <v>650</v>
      </c>
      <c r="H7573" s="194">
        <v>1207593</v>
      </c>
      <c r="I7573" s="164" t="s">
        <v>16</v>
      </c>
      <c r="L7573" s="164">
        <v>2024</v>
      </c>
      <c r="M7573" s="164" t="s">
        <v>525</v>
      </c>
      <c r="N7573" s="164" t="s">
        <v>569</v>
      </c>
    </row>
    <row r="7574" spans="1:14" s="164" customFormat="1" ht="15" x14ac:dyDescent="0.15">
      <c r="A7574" s="164" t="s">
        <v>521</v>
      </c>
      <c r="B7574" s="164" t="s">
        <v>609</v>
      </c>
      <c r="C7574" s="164" t="s">
        <v>523</v>
      </c>
      <c r="D7574" s="164" t="s">
        <v>530</v>
      </c>
      <c r="E7574" s="164" t="s">
        <v>517</v>
      </c>
      <c r="F7574" s="193">
        <v>45758</v>
      </c>
      <c r="G7574" s="164" t="s">
        <v>25</v>
      </c>
      <c r="H7574" s="194">
        <v>3136000</v>
      </c>
      <c r="I7574" s="164" t="s">
        <v>16</v>
      </c>
      <c r="J7574" s="164">
        <v>7840</v>
      </c>
      <c r="L7574" s="164">
        <v>2025</v>
      </c>
      <c r="M7574" s="164" t="s">
        <v>525</v>
      </c>
      <c r="N7574" s="164" t="s">
        <v>526</v>
      </c>
    </row>
    <row r="7575" spans="1:14" s="164" customFormat="1" ht="15" x14ac:dyDescent="0.15">
      <c r="A7575" s="164" t="s">
        <v>521</v>
      </c>
      <c r="B7575" s="164" t="s">
        <v>647</v>
      </c>
      <c r="C7575" s="164" t="s">
        <v>523</v>
      </c>
      <c r="D7575" s="164" t="s">
        <v>525</v>
      </c>
      <c r="E7575" s="164" t="s">
        <v>525</v>
      </c>
      <c r="F7575" s="193">
        <v>45758</v>
      </c>
      <c r="G7575" s="164" t="s">
        <v>648</v>
      </c>
      <c r="H7575" s="194">
        <v>39519</v>
      </c>
      <c r="I7575" s="164" t="s">
        <v>16</v>
      </c>
      <c r="L7575" s="164">
        <v>2024</v>
      </c>
      <c r="M7575" s="164" t="s">
        <v>525</v>
      </c>
      <c r="N7575" s="164" t="s">
        <v>569</v>
      </c>
    </row>
    <row r="7576" spans="1:14" s="164" customFormat="1" ht="15" x14ac:dyDescent="0.15">
      <c r="A7576" s="164" t="s">
        <v>521</v>
      </c>
      <c r="B7576" s="164" t="s">
        <v>609</v>
      </c>
      <c r="C7576" s="164" t="s">
        <v>523</v>
      </c>
      <c r="D7576" s="164" t="s">
        <v>524</v>
      </c>
      <c r="E7576" s="164" t="s">
        <v>519</v>
      </c>
      <c r="F7576" s="193">
        <v>45758</v>
      </c>
      <c r="G7576" s="164" t="s">
        <v>25</v>
      </c>
      <c r="H7576" s="194">
        <v>28900</v>
      </c>
      <c r="I7576" s="164" t="s">
        <v>16</v>
      </c>
      <c r="J7576" s="164">
        <v>340</v>
      </c>
      <c r="L7576" s="164">
        <v>2025</v>
      </c>
      <c r="M7576" s="164" t="s">
        <v>525</v>
      </c>
      <c r="N7576" s="164" t="s">
        <v>526</v>
      </c>
    </row>
    <row r="7577" spans="1:14" s="164" customFormat="1" ht="15" x14ac:dyDescent="0.15">
      <c r="A7577" s="164" t="s">
        <v>521</v>
      </c>
      <c r="B7577" s="164" t="s">
        <v>647</v>
      </c>
      <c r="C7577" s="164" t="s">
        <v>523</v>
      </c>
      <c r="D7577" s="164" t="s">
        <v>525</v>
      </c>
      <c r="E7577" s="164" t="s">
        <v>531</v>
      </c>
      <c r="F7577" s="193">
        <v>45758</v>
      </c>
      <c r="G7577" s="164" t="s">
        <v>648</v>
      </c>
      <c r="H7577" s="194">
        <v>31858</v>
      </c>
      <c r="I7577" s="164" t="s">
        <v>16</v>
      </c>
      <c r="L7577" s="164">
        <v>2024</v>
      </c>
      <c r="M7577" s="164" t="s">
        <v>525</v>
      </c>
      <c r="N7577" s="164" t="s">
        <v>569</v>
      </c>
    </row>
    <row r="7578" spans="1:14" s="164" customFormat="1" ht="15" x14ac:dyDescent="0.15">
      <c r="A7578" s="164" t="s">
        <v>521</v>
      </c>
      <c r="B7578" s="164" t="s">
        <v>617</v>
      </c>
      <c r="C7578" s="164" t="s">
        <v>523</v>
      </c>
      <c r="D7578" s="164" t="s">
        <v>525</v>
      </c>
      <c r="E7578" s="164" t="s">
        <v>519</v>
      </c>
      <c r="F7578" s="193">
        <v>45758</v>
      </c>
      <c r="G7578" s="164" t="s">
        <v>651</v>
      </c>
      <c r="H7578" s="194">
        <v>47135</v>
      </c>
      <c r="I7578" s="164" t="s">
        <v>16</v>
      </c>
      <c r="L7578" s="164">
        <v>2024</v>
      </c>
      <c r="M7578" s="164" t="s">
        <v>525</v>
      </c>
      <c r="N7578" s="164" t="s">
        <v>569</v>
      </c>
    </row>
    <row r="7579" spans="1:14" s="164" customFormat="1" ht="15" x14ac:dyDescent="0.15">
      <c r="A7579" s="164" t="s">
        <v>521</v>
      </c>
      <c r="B7579" s="164" t="s">
        <v>647</v>
      </c>
      <c r="C7579" s="164" t="s">
        <v>523</v>
      </c>
      <c r="D7579" s="164" t="s">
        <v>525</v>
      </c>
      <c r="E7579" s="164" t="s">
        <v>525</v>
      </c>
      <c r="F7579" s="193">
        <v>45758</v>
      </c>
      <c r="G7579" s="164" t="s">
        <v>651</v>
      </c>
      <c r="H7579" s="194">
        <v>48468</v>
      </c>
      <c r="I7579" s="164" t="s">
        <v>16</v>
      </c>
      <c r="L7579" s="164">
        <v>2024</v>
      </c>
      <c r="M7579" s="164" t="s">
        <v>525</v>
      </c>
      <c r="N7579" s="164" t="s">
        <v>569</v>
      </c>
    </row>
    <row r="7580" spans="1:14" s="164" customFormat="1" ht="15" x14ac:dyDescent="0.15">
      <c r="A7580" s="164" t="s">
        <v>521</v>
      </c>
      <c r="B7580" s="164" t="s">
        <v>647</v>
      </c>
      <c r="C7580" s="164" t="s">
        <v>523</v>
      </c>
      <c r="D7580" s="164" t="s">
        <v>525</v>
      </c>
      <c r="E7580" s="164" t="s">
        <v>531</v>
      </c>
      <c r="F7580" s="193">
        <v>45758</v>
      </c>
      <c r="G7580" s="164" t="s">
        <v>651</v>
      </c>
      <c r="H7580" s="194">
        <v>41017</v>
      </c>
      <c r="I7580" s="164" t="s">
        <v>16</v>
      </c>
      <c r="L7580" s="164">
        <v>2024</v>
      </c>
      <c r="M7580" s="164" t="s">
        <v>525</v>
      </c>
      <c r="N7580" s="164" t="s">
        <v>569</v>
      </c>
    </row>
    <row r="7581" spans="1:14" s="164" customFormat="1" ht="15" x14ac:dyDescent="0.15">
      <c r="A7581" s="164" t="s">
        <v>521</v>
      </c>
      <c r="B7581" s="164" t="s">
        <v>647</v>
      </c>
      <c r="C7581" s="164" t="s">
        <v>523</v>
      </c>
      <c r="D7581" s="164" t="s">
        <v>525</v>
      </c>
      <c r="E7581" s="164" t="s">
        <v>525</v>
      </c>
      <c r="F7581" s="193">
        <v>45758</v>
      </c>
      <c r="G7581" s="164" t="s">
        <v>649</v>
      </c>
      <c r="H7581" s="194">
        <v>464222</v>
      </c>
      <c r="I7581" s="164" t="s">
        <v>16</v>
      </c>
      <c r="L7581" s="164">
        <v>2024</v>
      </c>
      <c r="M7581" s="164" t="s">
        <v>525</v>
      </c>
      <c r="N7581" s="164" t="s">
        <v>569</v>
      </c>
    </row>
    <row r="7582" spans="1:14" s="164" customFormat="1" ht="15" x14ac:dyDescent="0.15">
      <c r="A7582" s="164" t="s">
        <v>521</v>
      </c>
      <c r="B7582" s="164" t="s">
        <v>647</v>
      </c>
      <c r="C7582" s="164" t="s">
        <v>523</v>
      </c>
      <c r="D7582" s="164" t="s">
        <v>525</v>
      </c>
      <c r="E7582" s="164" t="s">
        <v>531</v>
      </c>
      <c r="F7582" s="193">
        <v>45758</v>
      </c>
      <c r="G7582" s="164" t="s">
        <v>649</v>
      </c>
      <c r="H7582" s="194">
        <v>79552</v>
      </c>
      <c r="I7582" s="164" t="s">
        <v>16</v>
      </c>
      <c r="L7582" s="164">
        <v>2024</v>
      </c>
      <c r="M7582" s="164" t="s">
        <v>525</v>
      </c>
      <c r="N7582" s="164" t="s">
        <v>569</v>
      </c>
    </row>
    <row r="7583" spans="1:14" s="164" customFormat="1" ht="15" x14ac:dyDescent="0.15">
      <c r="A7583" s="164" t="s">
        <v>521</v>
      </c>
      <c r="B7583" s="164" t="s">
        <v>647</v>
      </c>
      <c r="C7583" s="164" t="s">
        <v>523</v>
      </c>
      <c r="D7583" s="164" t="s">
        <v>525</v>
      </c>
      <c r="E7583" s="164" t="s">
        <v>531</v>
      </c>
      <c r="F7583" s="193">
        <v>45758</v>
      </c>
      <c r="G7583" s="164" t="s">
        <v>653</v>
      </c>
      <c r="H7583" s="194">
        <v>79847</v>
      </c>
      <c r="I7583" s="164" t="s">
        <v>22</v>
      </c>
      <c r="L7583" s="164">
        <v>2024</v>
      </c>
      <c r="M7583" s="164" t="s">
        <v>525</v>
      </c>
      <c r="N7583" s="164" t="s">
        <v>569</v>
      </c>
    </row>
    <row r="7584" spans="1:14" s="164" customFormat="1" ht="15" x14ac:dyDescent="0.15">
      <c r="A7584" s="164" t="s">
        <v>521</v>
      </c>
      <c r="B7584" s="164" t="s">
        <v>617</v>
      </c>
      <c r="C7584" s="164" t="s">
        <v>523</v>
      </c>
      <c r="D7584" s="164" t="s">
        <v>525</v>
      </c>
      <c r="E7584" s="164" t="s">
        <v>525</v>
      </c>
      <c r="F7584" s="193">
        <v>45758</v>
      </c>
      <c r="G7584" s="164" t="s">
        <v>589</v>
      </c>
      <c r="H7584" s="194">
        <v>24028</v>
      </c>
      <c r="I7584" s="164" t="s">
        <v>22</v>
      </c>
      <c r="L7584" s="164">
        <v>2024</v>
      </c>
      <c r="M7584" s="164" t="s">
        <v>525</v>
      </c>
      <c r="N7584" s="164" t="s">
        <v>569</v>
      </c>
    </row>
    <row r="7585" spans="1:14" s="164" customFormat="1" ht="15" x14ac:dyDescent="0.15">
      <c r="A7585" s="164" t="s">
        <v>521</v>
      </c>
      <c r="B7585" s="164" t="s">
        <v>617</v>
      </c>
      <c r="C7585" s="164" t="s">
        <v>523</v>
      </c>
      <c r="D7585" s="164" t="s">
        <v>525</v>
      </c>
      <c r="E7585" s="164" t="s">
        <v>531</v>
      </c>
      <c r="F7585" s="193">
        <v>45758</v>
      </c>
      <c r="G7585" s="164" t="s">
        <v>589</v>
      </c>
      <c r="H7585" s="194">
        <v>245124</v>
      </c>
      <c r="I7585" s="164" t="s">
        <v>22</v>
      </c>
      <c r="L7585" s="164">
        <v>2024</v>
      </c>
      <c r="M7585" s="164" t="s">
        <v>525</v>
      </c>
      <c r="N7585" s="164" t="s">
        <v>569</v>
      </c>
    </row>
    <row r="7586" spans="1:14" s="164" customFormat="1" ht="15" x14ac:dyDescent="0.15">
      <c r="A7586" s="164" t="s">
        <v>521</v>
      </c>
      <c r="B7586" s="164" t="s">
        <v>686</v>
      </c>
      <c r="C7586" s="164" t="s">
        <v>523</v>
      </c>
      <c r="D7586" s="164" t="s">
        <v>525</v>
      </c>
      <c r="E7586" s="164" t="s">
        <v>525</v>
      </c>
      <c r="F7586" s="193">
        <v>45758</v>
      </c>
      <c r="G7586" s="164" t="s">
        <v>589</v>
      </c>
      <c r="H7586" s="194">
        <v>227858</v>
      </c>
      <c r="I7586" s="164" t="s">
        <v>22</v>
      </c>
      <c r="L7586" s="164">
        <v>2024</v>
      </c>
      <c r="M7586" s="164" t="s">
        <v>525</v>
      </c>
      <c r="N7586" s="164" t="s">
        <v>569</v>
      </c>
    </row>
    <row r="7587" spans="1:14" s="164" customFormat="1" ht="15" x14ac:dyDescent="0.15">
      <c r="A7587" s="164" t="s">
        <v>521</v>
      </c>
      <c r="B7587" s="164" t="s">
        <v>603</v>
      </c>
      <c r="C7587" s="164" t="s">
        <v>523</v>
      </c>
      <c r="D7587" s="164" t="s">
        <v>525</v>
      </c>
      <c r="E7587" s="164" t="s">
        <v>525</v>
      </c>
      <c r="F7587" s="193">
        <v>45758</v>
      </c>
      <c r="G7587" s="164" t="s">
        <v>604</v>
      </c>
      <c r="H7587" s="194">
        <v>5210</v>
      </c>
      <c r="I7587" s="164" t="s">
        <v>22</v>
      </c>
      <c r="L7587" s="164">
        <v>2024</v>
      </c>
      <c r="M7587" s="164" t="s">
        <v>525</v>
      </c>
      <c r="N7587" s="164" t="s">
        <v>569</v>
      </c>
    </row>
    <row r="7588" spans="1:14" s="164" customFormat="1" ht="15" x14ac:dyDescent="0.15">
      <c r="A7588" s="164" t="s">
        <v>521</v>
      </c>
      <c r="B7588" s="164" t="s">
        <v>617</v>
      </c>
      <c r="C7588" s="164" t="s">
        <v>523</v>
      </c>
      <c r="D7588" s="164" t="s">
        <v>525</v>
      </c>
      <c r="E7588" s="164" t="s">
        <v>525</v>
      </c>
      <c r="F7588" s="193">
        <v>45758</v>
      </c>
      <c r="G7588" s="164" t="s">
        <v>23</v>
      </c>
      <c r="H7588" s="194">
        <v>734132</v>
      </c>
      <c r="I7588" s="164" t="s">
        <v>22</v>
      </c>
      <c r="L7588" s="164">
        <v>2024</v>
      </c>
      <c r="M7588" s="164" t="s">
        <v>525</v>
      </c>
      <c r="N7588" s="164" t="s">
        <v>569</v>
      </c>
    </row>
    <row r="7589" spans="1:14" s="164" customFormat="1" ht="15" x14ac:dyDescent="0.15">
      <c r="A7589" s="164" t="s">
        <v>521</v>
      </c>
      <c r="B7589" s="164" t="s">
        <v>617</v>
      </c>
      <c r="C7589" s="164" t="s">
        <v>523</v>
      </c>
      <c r="D7589" s="164" t="s">
        <v>525</v>
      </c>
      <c r="E7589" s="164" t="s">
        <v>531</v>
      </c>
      <c r="F7589" s="193">
        <v>45758</v>
      </c>
      <c r="G7589" s="164" t="s">
        <v>23</v>
      </c>
      <c r="H7589" s="194">
        <v>2588300</v>
      </c>
      <c r="I7589" s="164" t="s">
        <v>22</v>
      </c>
      <c r="L7589" s="164">
        <v>2024</v>
      </c>
      <c r="M7589" s="164" t="s">
        <v>525</v>
      </c>
      <c r="N7589" s="164" t="s">
        <v>569</v>
      </c>
    </row>
    <row r="7590" spans="1:14" s="164" customFormat="1" ht="15" x14ac:dyDescent="0.15">
      <c r="A7590" s="164" t="s">
        <v>521</v>
      </c>
      <c r="B7590" s="164" t="s">
        <v>586</v>
      </c>
      <c r="C7590" s="164" t="s">
        <v>523</v>
      </c>
      <c r="D7590" s="164" t="s">
        <v>525</v>
      </c>
      <c r="E7590" s="164" t="s">
        <v>531</v>
      </c>
      <c r="F7590" s="193">
        <v>45758</v>
      </c>
      <c r="G7590" s="164" t="s">
        <v>23</v>
      </c>
      <c r="H7590" s="194">
        <v>87318</v>
      </c>
      <c r="I7590" s="164" t="s">
        <v>22</v>
      </c>
      <c r="L7590" s="164">
        <v>2024</v>
      </c>
      <c r="M7590" s="164" t="s">
        <v>525</v>
      </c>
      <c r="N7590" s="164" t="s">
        <v>569</v>
      </c>
    </row>
    <row r="7591" spans="1:14" s="164" customFormat="1" ht="15" x14ac:dyDescent="0.15">
      <c r="A7591" s="164" t="s">
        <v>521</v>
      </c>
      <c r="B7591" s="164" t="s">
        <v>617</v>
      </c>
      <c r="C7591" s="164" t="s">
        <v>523</v>
      </c>
      <c r="D7591" s="164" t="s">
        <v>525</v>
      </c>
      <c r="E7591" s="164" t="s">
        <v>531</v>
      </c>
      <c r="F7591" s="193">
        <v>45758</v>
      </c>
      <c r="G7591" s="164" t="s">
        <v>621</v>
      </c>
      <c r="H7591" s="194">
        <v>479600</v>
      </c>
      <c r="I7591" s="164" t="s">
        <v>22</v>
      </c>
      <c r="L7591" s="164">
        <v>2024</v>
      </c>
      <c r="M7591" s="164" t="s">
        <v>525</v>
      </c>
      <c r="N7591" s="164" t="s">
        <v>569</v>
      </c>
    </row>
    <row r="7592" spans="1:14" s="164" customFormat="1" ht="15" x14ac:dyDescent="0.15">
      <c r="A7592" s="164" t="s">
        <v>521</v>
      </c>
      <c r="B7592" s="164" t="s">
        <v>647</v>
      </c>
      <c r="C7592" s="164" t="s">
        <v>523</v>
      </c>
      <c r="D7592" s="164" t="s">
        <v>525</v>
      </c>
      <c r="E7592" s="164" t="s">
        <v>525</v>
      </c>
      <c r="F7592" s="193">
        <v>45757</v>
      </c>
      <c r="G7592" s="164" t="s">
        <v>650</v>
      </c>
      <c r="H7592" s="194">
        <v>531406</v>
      </c>
      <c r="I7592" s="164" t="s">
        <v>16</v>
      </c>
      <c r="L7592" s="164">
        <v>2024</v>
      </c>
      <c r="M7592" s="164" t="s">
        <v>525</v>
      </c>
      <c r="N7592" s="164" t="s">
        <v>569</v>
      </c>
    </row>
    <row r="7593" spans="1:14" s="164" customFormat="1" ht="15" x14ac:dyDescent="0.15">
      <c r="A7593" s="164" t="s">
        <v>521</v>
      </c>
      <c r="B7593" s="164" t="s">
        <v>609</v>
      </c>
      <c r="C7593" s="164" t="s">
        <v>523</v>
      </c>
      <c r="D7593" s="164" t="s">
        <v>530</v>
      </c>
      <c r="E7593" s="164" t="s">
        <v>518</v>
      </c>
      <c r="F7593" s="193">
        <v>45757</v>
      </c>
      <c r="G7593" s="164" t="s">
        <v>25</v>
      </c>
      <c r="H7593" s="194">
        <v>313600</v>
      </c>
      <c r="I7593" s="164" t="s">
        <v>16</v>
      </c>
      <c r="J7593" s="164">
        <v>784</v>
      </c>
      <c r="L7593" s="164">
        <v>2025</v>
      </c>
      <c r="M7593" s="164" t="s">
        <v>525</v>
      </c>
      <c r="N7593" s="164" t="s">
        <v>526</v>
      </c>
    </row>
    <row r="7594" spans="1:14" s="164" customFormat="1" ht="15" x14ac:dyDescent="0.15">
      <c r="A7594" s="164" t="s">
        <v>521</v>
      </c>
      <c r="B7594" s="164" t="s">
        <v>647</v>
      </c>
      <c r="C7594" s="164" t="s">
        <v>535</v>
      </c>
      <c r="D7594" s="164" t="s">
        <v>525</v>
      </c>
      <c r="E7594" s="164" t="s">
        <v>519</v>
      </c>
      <c r="F7594" s="193">
        <v>45757</v>
      </c>
      <c r="G7594" s="164" t="s">
        <v>650</v>
      </c>
      <c r="H7594" s="194">
        <v>72703</v>
      </c>
      <c r="I7594" s="164" t="s">
        <v>16</v>
      </c>
      <c r="L7594" s="164">
        <v>2024</v>
      </c>
      <c r="M7594" s="164" t="s">
        <v>525</v>
      </c>
      <c r="N7594" s="164" t="s">
        <v>569</v>
      </c>
    </row>
    <row r="7595" spans="1:14" s="164" customFormat="1" ht="15" x14ac:dyDescent="0.15">
      <c r="A7595" s="164" t="s">
        <v>521</v>
      </c>
      <c r="B7595" s="164" t="s">
        <v>609</v>
      </c>
      <c r="C7595" s="164" t="s">
        <v>523</v>
      </c>
      <c r="D7595" s="164" t="s">
        <v>530</v>
      </c>
      <c r="E7595" s="164" t="s">
        <v>517</v>
      </c>
      <c r="F7595" s="193">
        <v>45757</v>
      </c>
      <c r="G7595" s="164" t="s">
        <v>25</v>
      </c>
      <c r="H7595" s="194">
        <v>2777600</v>
      </c>
      <c r="I7595" s="164" t="s">
        <v>16</v>
      </c>
      <c r="J7595" s="164">
        <v>6944</v>
      </c>
      <c r="L7595" s="164">
        <v>2025</v>
      </c>
      <c r="M7595" s="164" t="s">
        <v>525</v>
      </c>
      <c r="N7595" s="164" t="s">
        <v>526</v>
      </c>
    </row>
    <row r="7596" spans="1:14" s="164" customFormat="1" ht="15" x14ac:dyDescent="0.15">
      <c r="A7596" s="164" t="s">
        <v>521</v>
      </c>
      <c r="B7596" s="164" t="s">
        <v>647</v>
      </c>
      <c r="C7596" s="164" t="s">
        <v>523</v>
      </c>
      <c r="D7596" s="164" t="s">
        <v>525</v>
      </c>
      <c r="E7596" s="164" t="s">
        <v>519</v>
      </c>
      <c r="F7596" s="193">
        <v>45757</v>
      </c>
      <c r="G7596" s="164" t="s">
        <v>650</v>
      </c>
      <c r="H7596" s="194">
        <v>392128</v>
      </c>
      <c r="I7596" s="164" t="s">
        <v>16</v>
      </c>
      <c r="L7596" s="164">
        <v>2024</v>
      </c>
      <c r="M7596" s="164" t="s">
        <v>525</v>
      </c>
      <c r="N7596" s="164" t="s">
        <v>569</v>
      </c>
    </row>
    <row r="7597" spans="1:14" s="164" customFormat="1" ht="15" x14ac:dyDescent="0.15">
      <c r="A7597" s="164" t="s">
        <v>521</v>
      </c>
      <c r="B7597" s="164" t="s">
        <v>609</v>
      </c>
      <c r="C7597" s="164" t="s">
        <v>523</v>
      </c>
      <c r="D7597" s="164" t="s">
        <v>524</v>
      </c>
      <c r="E7597" s="164" t="s">
        <v>519</v>
      </c>
      <c r="F7597" s="193">
        <v>45757</v>
      </c>
      <c r="G7597" s="164" t="s">
        <v>25</v>
      </c>
      <c r="H7597" s="194">
        <v>21675</v>
      </c>
      <c r="I7597" s="164" t="s">
        <v>16</v>
      </c>
      <c r="J7597" s="164">
        <v>255</v>
      </c>
      <c r="L7597" s="164">
        <v>2025</v>
      </c>
      <c r="M7597" s="164" t="s">
        <v>525</v>
      </c>
      <c r="N7597" s="164" t="s">
        <v>526</v>
      </c>
    </row>
    <row r="7598" spans="1:14" s="164" customFormat="1" ht="15" x14ac:dyDescent="0.15">
      <c r="A7598" s="164" t="s">
        <v>521</v>
      </c>
      <c r="B7598" s="164" t="s">
        <v>647</v>
      </c>
      <c r="C7598" s="164" t="s">
        <v>523</v>
      </c>
      <c r="D7598" s="164" t="s">
        <v>525</v>
      </c>
      <c r="E7598" s="164" t="s">
        <v>531</v>
      </c>
      <c r="F7598" s="193">
        <v>45757</v>
      </c>
      <c r="G7598" s="164" t="s">
        <v>650</v>
      </c>
      <c r="H7598" s="194">
        <v>749448</v>
      </c>
      <c r="I7598" s="164" t="s">
        <v>16</v>
      </c>
      <c r="L7598" s="164">
        <v>2024</v>
      </c>
      <c r="M7598" s="164" t="s">
        <v>525</v>
      </c>
      <c r="N7598" s="164" t="s">
        <v>569</v>
      </c>
    </row>
    <row r="7599" spans="1:14" s="164" customFormat="1" ht="15" x14ac:dyDescent="0.15">
      <c r="A7599" s="164" t="s">
        <v>521</v>
      </c>
      <c r="B7599" s="164" t="s">
        <v>647</v>
      </c>
      <c r="C7599" s="164" t="s">
        <v>523</v>
      </c>
      <c r="D7599" s="164" t="s">
        <v>525</v>
      </c>
      <c r="E7599" s="164" t="s">
        <v>525</v>
      </c>
      <c r="F7599" s="193">
        <v>45757</v>
      </c>
      <c r="G7599" s="164" t="s">
        <v>648</v>
      </c>
      <c r="H7599" s="194">
        <v>14344</v>
      </c>
      <c r="I7599" s="164" t="s">
        <v>16</v>
      </c>
      <c r="L7599" s="164">
        <v>2024</v>
      </c>
      <c r="M7599" s="164" t="s">
        <v>525</v>
      </c>
      <c r="N7599" s="164" t="s">
        <v>569</v>
      </c>
    </row>
    <row r="7600" spans="1:14" s="164" customFormat="1" ht="15" x14ac:dyDescent="0.15">
      <c r="A7600" s="164" t="s">
        <v>521</v>
      </c>
      <c r="B7600" s="164" t="s">
        <v>647</v>
      </c>
      <c r="C7600" s="164" t="s">
        <v>523</v>
      </c>
      <c r="D7600" s="164" t="s">
        <v>525</v>
      </c>
      <c r="E7600" s="164" t="s">
        <v>531</v>
      </c>
      <c r="F7600" s="193">
        <v>45757</v>
      </c>
      <c r="G7600" s="164" t="s">
        <v>648</v>
      </c>
      <c r="H7600" s="194">
        <v>159390</v>
      </c>
      <c r="I7600" s="164" t="s">
        <v>16</v>
      </c>
      <c r="L7600" s="164">
        <v>2024</v>
      </c>
      <c r="M7600" s="164" t="s">
        <v>525</v>
      </c>
      <c r="N7600" s="164" t="s">
        <v>569</v>
      </c>
    </row>
    <row r="7601" spans="1:14" s="164" customFormat="1" ht="15" x14ac:dyDescent="0.15">
      <c r="A7601" s="164" t="s">
        <v>521</v>
      </c>
      <c r="B7601" s="164" t="s">
        <v>647</v>
      </c>
      <c r="C7601" s="164" t="s">
        <v>523</v>
      </c>
      <c r="D7601" s="164" t="s">
        <v>525</v>
      </c>
      <c r="E7601" s="164" t="s">
        <v>525</v>
      </c>
      <c r="F7601" s="193">
        <v>45757</v>
      </c>
      <c r="G7601" s="164" t="s">
        <v>658</v>
      </c>
      <c r="H7601" s="194">
        <v>14080</v>
      </c>
      <c r="I7601" s="164" t="s">
        <v>16</v>
      </c>
      <c r="L7601" s="164">
        <v>2024</v>
      </c>
      <c r="M7601" s="164" t="s">
        <v>525</v>
      </c>
      <c r="N7601" s="164" t="s">
        <v>569</v>
      </c>
    </row>
    <row r="7602" spans="1:14" s="164" customFormat="1" ht="15" x14ac:dyDescent="0.15">
      <c r="A7602" s="164" t="s">
        <v>521</v>
      </c>
      <c r="B7602" s="164" t="s">
        <v>647</v>
      </c>
      <c r="C7602" s="164" t="s">
        <v>523</v>
      </c>
      <c r="D7602" s="164" t="s">
        <v>525</v>
      </c>
      <c r="E7602" s="164" t="s">
        <v>525</v>
      </c>
      <c r="F7602" s="193">
        <v>45757</v>
      </c>
      <c r="G7602" s="164" t="s">
        <v>651</v>
      </c>
      <c r="H7602" s="194">
        <v>124850</v>
      </c>
      <c r="I7602" s="164" t="s">
        <v>16</v>
      </c>
      <c r="L7602" s="164">
        <v>2024</v>
      </c>
      <c r="M7602" s="164" t="s">
        <v>525</v>
      </c>
      <c r="N7602" s="164" t="s">
        <v>569</v>
      </c>
    </row>
    <row r="7603" spans="1:14" s="164" customFormat="1" ht="15" x14ac:dyDescent="0.15">
      <c r="A7603" s="164" t="s">
        <v>521</v>
      </c>
      <c r="B7603" s="164" t="s">
        <v>647</v>
      </c>
      <c r="C7603" s="164" t="s">
        <v>523</v>
      </c>
      <c r="D7603" s="164" t="s">
        <v>525</v>
      </c>
      <c r="E7603" s="164" t="s">
        <v>525</v>
      </c>
      <c r="F7603" s="193">
        <v>45757</v>
      </c>
      <c r="G7603" s="164" t="s">
        <v>649</v>
      </c>
      <c r="H7603" s="194">
        <v>2144696</v>
      </c>
      <c r="I7603" s="164" t="s">
        <v>16</v>
      </c>
      <c r="L7603" s="164">
        <v>2024</v>
      </c>
      <c r="M7603" s="164" t="s">
        <v>525</v>
      </c>
      <c r="N7603" s="164" t="s">
        <v>569</v>
      </c>
    </row>
    <row r="7604" spans="1:14" s="164" customFormat="1" ht="15" x14ac:dyDescent="0.15">
      <c r="A7604" s="164" t="s">
        <v>521</v>
      </c>
      <c r="B7604" s="164" t="s">
        <v>647</v>
      </c>
      <c r="C7604" s="164" t="s">
        <v>523</v>
      </c>
      <c r="D7604" s="164" t="s">
        <v>525</v>
      </c>
      <c r="E7604" s="164" t="s">
        <v>531</v>
      </c>
      <c r="F7604" s="193">
        <v>45757</v>
      </c>
      <c r="G7604" s="164" t="s">
        <v>649</v>
      </c>
      <c r="H7604" s="194">
        <v>62040</v>
      </c>
      <c r="I7604" s="164" t="s">
        <v>16</v>
      </c>
      <c r="L7604" s="164">
        <v>2024</v>
      </c>
      <c r="M7604" s="164" t="s">
        <v>525</v>
      </c>
      <c r="N7604" s="164" t="s">
        <v>569</v>
      </c>
    </row>
    <row r="7605" spans="1:14" s="164" customFormat="1" ht="15" x14ac:dyDescent="0.15">
      <c r="A7605" s="164" t="s">
        <v>521</v>
      </c>
      <c r="B7605" s="164" t="s">
        <v>617</v>
      </c>
      <c r="C7605" s="164" t="s">
        <v>523</v>
      </c>
      <c r="D7605" s="164" t="s">
        <v>525</v>
      </c>
      <c r="E7605" s="164" t="s">
        <v>519</v>
      </c>
      <c r="F7605" s="193">
        <v>45757</v>
      </c>
      <c r="G7605" s="164" t="s">
        <v>587</v>
      </c>
      <c r="H7605" s="194">
        <v>107250</v>
      </c>
      <c r="I7605" s="164" t="s">
        <v>22</v>
      </c>
      <c r="L7605" s="164">
        <v>2024</v>
      </c>
      <c r="M7605" s="164" t="s">
        <v>525</v>
      </c>
      <c r="N7605" s="164" t="s">
        <v>569</v>
      </c>
    </row>
    <row r="7606" spans="1:14" s="164" customFormat="1" ht="15" x14ac:dyDescent="0.15">
      <c r="A7606" s="164" t="s">
        <v>521</v>
      </c>
      <c r="B7606" s="164" t="s">
        <v>586</v>
      </c>
      <c r="C7606" s="164" t="s">
        <v>523</v>
      </c>
      <c r="D7606" s="164" t="s">
        <v>525</v>
      </c>
      <c r="E7606" s="164" t="s">
        <v>531</v>
      </c>
      <c r="F7606" s="193">
        <v>45757</v>
      </c>
      <c r="G7606" s="164" t="s">
        <v>587</v>
      </c>
      <c r="H7606" s="194">
        <v>68310</v>
      </c>
      <c r="I7606" s="164" t="s">
        <v>22</v>
      </c>
      <c r="L7606" s="164">
        <v>2024</v>
      </c>
      <c r="M7606" s="164" t="s">
        <v>525</v>
      </c>
      <c r="N7606" s="164" t="s">
        <v>569</v>
      </c>
    </row>
    <row r="7607" spans="1:14" s="164" customFormat="1" ht="15" x14ac:dyDescent="0.15">
      <c r="A7607" s="164" t="s">
        <v>521</v>
      </c>
      <c r="B7607" s="164" t="s">
        <v>647</v>
      </c>
      <c r="C7607" s="164" t="s">
        <v>523</v>
      </c>
      <c r="D7607" s="164" t="s">
        <v>525</v>
      </c>
      <c r="E7607" s="164" t="s">
        <v>531</v>
      </c>
      <c r="F7607" s="193">
        <v>45757</v>
      </c>
      <c r="G7607" s="164" t="s">
        <v>653</v>
      </c>
      <c r="H7607" s="194">
        <v>80278</v>
      </c>
      <c r="I7607" s="164" t="s">
        <v>22</v>
      </c>
      <c r="L7607" s="164">
        <v>2024</v>
      </c>
      <c r="M7607" s="164" t="s">
        <v>525</v>
      </c>
      <c r="N7607" s="164" t="s">
        <v>569</v>
      </c>
    </row>
    <row r="7608" spans="1:14" s="164" customFormat="1" ht="15" x14ac:dyDescent="0.15">
      <c r="A7608" s="164" t="s">
        <v>521</v>
      </c>
      <c r="B7608" s="164" t="s">
        <v>617</v>
      </c>
      <c r="C7608" s="164" t="s">
        <v>523</v>
      </c>
      <c r="D7608" s="164" t="s">
        <v>525</v>
      </c>
      <c r="E7608" s="164" t="s">
        <v>531</v>
      </c>
      <c r="F7608" s="193">
        <v>45757</v>
      </c>
      <c r="G7608" s="164" t="s">
        <v>568</v>
      </c>
      <c r="H7608" s="194">
        <v>39600</v>
      </c>
      <c r="I7608" s="164" t="s">
        <v>22</v>
      </c>
      <c r="L7608" s="164">
        <v>2024</v>
      </c>
      <c r="M7608" s="164" t="s">
        <v>525</v>
      </c>
      <c r="N7608" s="164" t="s">
        <v>569</v>
      </c>
    </row>
    <row r="7609" spans="1:14" s="164" customFormat="1" ht="15" x14ac:dyDescent="0.15">
      <c r="A7609" s="164" t="s">
        <v>521</v>
      </c>
      <c r="B7609" s="164" t="s">
        <v>617</v>
      </c>
      <c r="C7609" s="164" t="s">
        <v>523</v>
      </c>
      <c r="D7609" s="164" t="s">
        <v>525</v>
      </c>
      <c r="E7609" s="164" t="s">
        <v>531</v>
      </c>
      <c r="F7609" s="193">
        <v>45757</v>
      </c>
      <c r="G7609" s="164" t="s">
        <v>589</v>
      </c>
      <c r="H7609" s="194">
        <v>977988</v>
      </c>
      <c r="I7609" s="164" t="s">
        <v>22</v>
      </c>
      <c r="L7609" s="164">
        <v>2024</v>
      </c>
      <c r="M7609" s="164" t="s">
        <v>525</v>
      </c>
      <c r="N7609" s="164" t="s">
        <v>569</v>
      </c>
    </row>
    <row r="7610" spans="1:14" s="164" customFormat="1" ht="15" x14ac:dyDescent="0.15">
      <c r="A7610" s="164" t="s">
        <v>521</v>
      </c>
      <c r="B7610" s="164" t="s">
        <v>617</v>
      </c>
      <c r="C7610" s="164" t="s">
        <v>523</v>
      </c>
      <c r="D7610" s="164" t="s">
        <v>525</v>
      </c>
      <c r="E7610" s="164" t="s">
        <v>525</v>
      </c>
      <c r="F7610" s="193">
        <v>45757</v>
      </c>
      <c r="G7610" s="164" t="s">
        <v>23</v>
      </c>
      <c r="H7610" s="194">
        <v>373122</v>
      </c>
      <c r="I7610" s="164" t="s">
        <v>22</v>
      </c>
      <c r="L7610" s="164">
        <v>2024</v>
      </c>
      <c r="M7610" s="164" t="s">
        <v>525</v>
      </c>
      <c r="N7610" s="164" t="s">
        <v>569</v>
      </c>
    </row>
    <row r="7611" spans="1:14" s="164" customFormat="1" ht="15" x14ac:dyDescent="0.15">
      <c r="A7611" s="164" t="s">
        <v>521</v>
      </c>
      <c r="B7611" s="164" t="s">
        <v>617</v>
      </c>
      <c r="C7611" s="164" t="s">
        <v>523</v>
      </c>
      <c r="D7611" s="164" t="s">
        <v>525</v>
      </c>
      <c r="E7611" s="164" t="s">
        <v>531</v>
      </c>
      <c r="F7611" s="193">
        <v>45757</v>
      </c>
      <c r="G7611" s="164" t="s">
        <v>23</v>
      </c>
      <c r="H7611" s="194">
        <v>254540</v>
      </c>
      <c r="I7611" s="164" t="s">
        <v>22</v>
      </c>
      <c r="L7611" s="164">
        <v>2024</v>
      </c>
      <c r="M7611" s="164" t="s">
        <v>525</v>
      </c>
      <c r="N7611" s="164" t="s">
        <v>569</v>
      </c>
    </row>
    <row r="7612" spans="1:14" s="164" customFormat="1" ht="15" x14ac:dyDescent="0.15">
      <c r="A7612" s="164" t="s">
        <v>521</v>
      </c>
      <c r="B7612" s="164" t="s">
        <v>647</v>
      </c>
      <c r="C7612" s="164" t="s">
        <v>523</v>
      </c>
      <c r="D7612" s="164" t="s">
        <v>525</v>
      </c>
      <c r="E7612" s="164" t="s">
        <v>531</v>
      </c>
      <c r="F7612" s="193">
        <v>45757</v>
      </c>
      <c r="G7612" s="164" t="s">
        <v>23</v>
      </c>
      <c r="H7612" s="194">
        <v>42658</v>
      </c>
      <c r="I7612" s="164" t="s">
        <v>22</v>
      </c>
      <c r="L7612" s="164">
        <v>2024</v>
      </c>
      <c r="M7612" s="164" t="s">
        <v>525</v>
      </c>
      <c r="N7612" s="164" t="s">
        <v>569</v>
      </c>
    </row>
    <row r="7613" spans="1:14" s="164" customFormat="1" ht="15" x14ac:dyDescent="0.15">
      <c r="A7613" s="164" t="s">
        <v>521</v>
      </c>
      <c r="B7613" s="164" t="s">
        <v>609</v>
      </c>
      <c r="C7613" s="164" t="s">
        <v>523</v>
      </c>
      <c r="D7613" s="164" t="s">
        <v>530</v>
      </c>
      <c r="E7613" s="164" t="s">
        <v>518</v>
      </c>
      <c r="F7613" s="193">
        <v>45756</v>
      </c>
      <c r="G7613" s="164" t="s">
        <v>25</v>
      </c>
      <c r="H7613" s="194">
        <v>72800</v>
      </c>
      <c r="I7613" s="164" t="s">
        <v>16</v>
      </c>
      <c r="J7613" s="164">
        <v>181</v>
      </c>
      <c r="L7613" s="164">
        <v>2025</v>
      </c>
      <c r="M7613" s="164" t="s">
        <v>525</v>
      </c>
      <c r="N7613" s="164" t="s">
        <v>526</v>
      </c>
    </row>
    <row r="7614" spans="1:14" s="164" customFormat="1" ht="15" x14ac:dyDescent="0.15">
      <c r="A7614" s="164" t="s">
        <v>521</v>
      </c>
      <c r="B7614" s="164" t="s">
        <v>617</v>
      </c>
      <c r="C7614" s="164" t="s">
        <v>523</v>
      </c>
      <c r="D7614" s="164" t="s">
        <v>525</v>
      </c>
      <c r="E7614" s="164" t="s">
        <v>519</v>
      </c>
      <c r="F7614" s="193">
        <v>45756</v>
      </c>
      <c r="G7614" s="164" t="s">
        <v>636</v>
      </c>
      <c r="H7614" s="194">
        <v>143000</v>
      </c>
      <c r="I7614" s="164" t="s">
        <v>22</v>
      </c>
      <c r="L7614" s="164">
        <v>2024</v>
      </c>
      <c r="M7614" s="164" t="s">
        <v>525</v>
      </c>
      <c r="N7614" s="164" t="s">
        <v>569</v>
      </c>
    </row>
    <row r="7615" spans="1:14" s="164" customFormat="1" ht="15" x14ac:dyDescent="0.15">
      <c r="A7615" s="164" t="s">
        <v>521</v>
      </c>
      <c r="B7615" s="164" t="s">
        <v>609</v>
      </c>
      <c r="C7615" s="164" t="s">
        <v>523</v>
      </c>
      <c r="D7615" s="164" t="s">
        <v>530</v>
      </c>
      <c r="E7615" s="164" t="s">
        <v>517</v>
      </c>
      <c r="F7615" s="193">
        <v>45756</v>
      </c>
      <c r="G7615" s="164" t="s">
        <v>25</v>
      </c>
      <c r="H7615" s="194">
        <v>2576000</v>
      </c>
      <c r="I7615" s="164" t="s">
        <v>16</v>
      </c>
      <c r="J7615" s="164">
        <v>6440</v>
      </c>
      <c r="L7615" s="164">
        <v>2025</v>
      </c>
      <c r="M7615" s="164" t="s">
        <v>525</v>
      </c>
      <c r="N7615" s="164" t="s">
        <v>526</v>
      </c>
    </row>
    <row r="7616" spans="1:14" s="164" customFormat="1" ht="15" x14ac:dyDescent="0.15">
      <c r="A7616" s="164" t="s">
        <v>521</v>
      </c>
      <c r="B7616" s="164" t="s">
        <v>617</v>
      </c>
      <c r="C7616" s="164" t="s">
        <v>523</v>
      </c>
      <c r="D7616" s="164" t="s">
        <v>525</v>
      </c>
      <c r="E7616" s="164" t="s">
        <v>519</v>
      </c>
      <c r="F7616" s="193">
        <v>45756</v>
      </c>
      <c r="G7616" s="164" t="s">
        <v>587</v>
      </c>
      <c r="H7616" s="194">
        <v>250250</v>
      </c>
      <c r="I7616" s="164" t="s">
        <v>22</v>
      </c>
      <c r="L7616" s="164">
        <v>2024</v>
      </c>
      <c r="M7616" s="164" t="s">
        <v>525</v>
      </c>
      <c r="N7616" s="164" t="s">
        <v>569</v>
      </c>
    </row>
    <row r="7617" spans="1:14" s="164" customFormat="1" ht="15" x14ac:dyDescent="0.15">
      <c r="A7617" s="164" t="s">
        <v>521</v>
      </c>
      <c r="B7617" s="164" t="s">
        <v>609</v>
      </c>
      <c r="C7617" s="164" t="s">
        <v>523</v>
      </c>
      <c r="D7617" s="164" t="s">
        <v>524</v>
      </c>
      <c r="E7617" s="164" t="s">
        <v>519</v>
      </c>
      <c r="F7617" s="193">
        <v>45756</v>
      </c>
      <c r="G7617" s="164" t="s">
        <v>25</v>
      </c>
      <c r="H7617" s="194">
        <v>8670</v>
      </c>
      <c r="I7617" s="164" t="s">
        <v>16</v>
      </c>
      <c r="J7617" s="164">
        <v>102</v>
      </c>
      <c r="L7617" s="164">
        <v>2025</v>
      </c>
      <c r="M7617" s="164" t="s">
        <v>525</v>
      </c>
      <c r="N7617" s="164" t="s">
        <v>526</v>
      </c>
    </row>
    <row r="7618" spans="1:14" s="164" customFormat="1" ht="15" x14ac:dyDescent="0.15">
      <c r="A7618" s="164" t="s">
        <v>521</v>
      </c>
      <c r="B7618" s="164" t="s">
        <v>617</v>
      </c>
      <c r="C7618" s="164" t="s">
        <v>523</v>
      </c>
      <c r="D7618" s="164" t="s">
        <v>525</v>
      </c>
      <c r="E7618" s="164" t="s">
        <v>531</v>
      </c>
      <c r="F7618" s="193">
        <v>45756</v>
      </c>
      <c r="G7618" s="164" t="s">
        <v>587</v>
      </c>
      <c r="H7618" s="194">
        <v>44000</v>
      </c>
      <c r="I7618" s="164" t="s">
        <v>22</v>
      </c>
      <c r="L7618" s="164">
        <v>2024</v>
      </c>
      <c r="M7618" s="164" t="s">
        <v>525</v>
      </c>
      <c r="N7618" s="164" t="s">
        <v>569</v>
      </c>
    </row>
    <row r="7619" spans="1:14" s="164" customFormat="1" ht="15" x14ac:dyDescent="0.15">
      <c r="A7619" s="164" t="s">
        <v>521</v>
      </c>
      <c r="B7619" s="164" t="s">
        <v>647</v>
      </c>
      <c r="C7619" s="164" t="s">
        <v>523</v>
      </c>
      <c r="D7619" s="164" t="s">
        <v>525</v>
      </c>
      <c r="E7619" s="164" t="s">
        <v>531</v>
      </c>
      <c r="F7619" s="193">
        <v>45756</v>
      </c>
      <c r="G7619" s="164" t="s">
        <v>653</v>
      </c>
      <c r="H7619" s="194">
        <v>39917</v>
      </c>
      <c r="I7619" s="164" t="s">
        <v>22</v>
      </c>
      <c r="L7619" s="164">
        <v>2024</v>
      </c>
      <c r="M7619" s="164" t="s">
        <v>525</v>
      </c>
      <c r="N7619" s="164" t="s">
        <v>569</v>
      </c>
    </row>
    <row r="7620" spans="1:14" s="164" customFormat="1" ht="15" x14ac:dyDescent="0.15">
      <c r="A7620" s="164" t="s">
        <v>521</v>
      </c>
      <c r="B7620" s="164" t="s">
        <v>617</v>
      </c>
      <c r="C7620" s="164" t="s">
        <v>523</v>
      </c>
      <c r="D7620" s="164" t="s">
        <v>525</v>
      </c>
      <c r="E7620" s="164" t="s">
        <v>525</v>
      </c>
      <c r="F7620" s="193">
        <v>45756</v>
      </c>
      <c r="G7620" s="164" t="s">
        <v>568</v>
      </c>
      <c r="H7620" s="194">
        <v>347305</v>
      </c>
      <c r="I7620" s="164" t="s">
        <v>22</v>
      </c>
      <c r="L7620" s="164">
        <v>2024</v>
      </c>
      <c r="M7620" s="164" t="s">
        <v>525</v>
      </c>
      <c r="N7620" s="164" t="s">
        <v>569</v>
      </c>
    </row>
    <row r="7621" spans="1:14" s="164" customFormat="1" ht="15" x14ac:dyDescent="0.15">
      <c r="A7621" s="164" t="s">
        <v>521</v>
      </c>
      <c r="B7621" s="164" t="s">
        <v>617</v>
      </c>
      <c r="C7621" s="164" t="s">
        <v>523</v>
      </c>
      <c r="D7621" s="164" t="s">
        <v>525</v>
      </c>
      <c r="E7621" s="164" t="s">
        <v>519</v>
      </c>
      <c r="F7621" s="193">
        <v>45756</v>
      </c>
      <c r="G7621" s="164" t="s">
        <v>568</v>
      </c>
      <c r="H7621" s="194">
        <v>893750</v>
      </c>
      <c r="I7621" s="164" t="s">
        <v>22</v>
      </c>
      <c r="L7621" s="164">
        <v>2024</v>
      </c>
      <c r="M7621" s="164" t="s">
        <v>525</v>
      </c>
      <c r="N7621" s="164" t="s">
        <v>569</v>
      </c>
    </row>
    <row r="7622" spans="1:14" s="164" customFormat="1" ht="15" x14ac:dyDescent="0.15">
      <c r="A7622" s="164" t="s">
        <v>521</v>
      </c>
      <c r="B7622" s="164" t="s">
        <v>617</v>
      </c>
      <c r="C7622" s="164" t="s">
        <v>523</v>
      </c>
      <c r="D7622" s="164" t="s">
        <v>525</v>
      </c>
      <c r="E7622" s="164" t="s">
        <v>531</v>
      </c>
      <c r="F7622" s="193">
        <v>45756</v>
      </c>
      <c r="G7622" s="164" t="s">
        <v>568</v>
      </c>
      <c r="H7622" s="194">
        <v>501578</v>
      </c>
      <c r="I7622" s="164" t="s">
        <v>22</v>
      </c>
      <c r="L7622" s="164">
        <v>2024</v>
      </c>
      <c r="M7622" s="164" t="s">
        <v>525</v>
      </c>
      <c r="N7622" s="164" t="s">
        <v>569</v>
      </c>
    </row>
    <row r="7623" spans="1:14" s="164" customFormat="1" ht="15" x14ac:dyDescent="0.15">
      <c r="A7623" s="164" t="s">
        <v>521</v>
      </c>
      <c r="B7623" s="164" t="s">
        <v>638</v>
      </c>
      <c r="C7623" s="164" t="s">
        <v>523</v>
      </c>
      <c r="D7623" s="164" t="s">
        <v>525</v>
      </c>
      <c r="E7623" s="164" t="s">
        <v>519</v>
      </c>
      <c r="F7623" s="193">
        <v>45756</v>
      </c>
      <c r="G7623" s="164" t="s">
        <v>568</v>
      </c>
      <c r="H7623" s="194">
        <v>286000</v>
      </c>
      <c r="I7623" s="164" t="s">
        <v>22</v>
      </c>
      <c r="L7623" s="164">
        <v>2024</v>
      </c>
      <c r="M7623" s="164" t="s">
        <v>525</v>
      </c>
      <c r="N7623" s="164" t="s">
        <v>569</v>
      </c>
    </row>
    <row r="7624" spans="1:14" s="164" customFormat="1" ht="15" x14ac:dyDescent="0.15">
      <c r="A7624" s="164" t="s">
        <v>521</v>
      </c>
      <c r="B7624" s="164" t="s">
        <v>638</v>
      </c>
      <c r="C7624" s="164" t="s">
        <v>523</v>
      </c>
      <c r="D7624" s="164" t="s">
        <v>525</v>
      </c>
      <c r="E7624" s="164" t="s">
        <v>531</v>
      </c>
      <c r="F7624" s="193">
        <v>45756</v>
      </c>
      <c r="G7624" s="164" t="s">
        <v>568</v>
      </c>
      <c r="H7624" s="194">
        <v>357500</v>
      </c>
      <c r="I7624" s="164" t="s">
        <v>22</v>
      </c>
      <c r="L7624" s="164">
        <v>2024</v>
      </c>
      <c r="M7624" s="164" t="s">
        <v>525</v>
      </c>
      <c r="N7624" s="164" t="s">
        <v>569</v>
      </c>
    </row>
    <row r="7625" spans="1:14" s="164" customFormat="1" ht="15" x14ac:dyDescent="0.15">
      <c r="A7625" s="164" t="s">
        <v>521</v>
      </c>
      <c r="B7625" s="164" t="s">
        <v>586</v>
      </c>
      <c r="C7625" s="164" t="s">
        <v>523</v>
      </c>
      <c r="D7625" s="164" t="s">
        <v>525</v>
      </c>
      <c r="E7625" s="164" t="s">
        <v>525</v>
      </c>
      <c r="F7625" s="193">
        <v>45756</v>
      </c>
      <c r="G7625" s="164" t="s">
        <v>568</v>
      </c>
      <c r="H7625" s="194">
        <v>681243</v>
      </c>
      <c r="I7625" s="164" t="s">
        <v>22</v>
      </c>
      <c r="L7625" s="164">
        <v>2024</v>
      </c>
      <c r="M7625" s="164" t="s">
        <v>525</v>
      </c>
      <c r="N7625" s="164" t="s">
        <v>569</v>
      </c>
    </row>
    <row r="7626" spans="1:14" s="164" customFormat="1" ht="15" x14ac:dyDescent="0.15">
      <c r="A7626" s="164" t="s">
        <v>521</v>
      </c>
      <c r="B7626" s="164" t="s">
        <v>617</v>
      </c>
      <c r="C7626" s="164" t="s">
        <v>523</v>
      </c>
      <c r="D7626" s="164" t="s">
        <v>525</v>
      </c>
      <c r="E7626" s="164" t="s">
        <v>525</v>
      </c>
      <c r="F7626" s="193">
        <v>45756</v>
      </c>
      <c r="G7626" s="164" t="s">
        <v>589</v>
      </c>
      <c r="H7626" s="194">
        <v>71023</v>
      </c>
      <c r="I7626" s="164" t="s">
        <v>22</v>
      </c>
      <c r="L7626" s="164">
        <v>2024</v>
      </c>
      <c r="M7626" s="164" t="s">
        <v>525</v>
      </c>
      <c r="N7626" s="164" t="s">
        <v>569</v>
      </c>
    </row>
    <row r="7627" spans="1:14" s="164" customFormat="1" ht="15" x14ac:dyDescent="0.15">
      <c r="A7627" s="164" t="s">
        <v>521</v>
      </c>
      <c r="B7627" s="164" t="s">
        <v>617</v>
      </c>
      <c r="C7627" s="164" t="s">
        <v>523</v>
      </c>
      <c r="D7627" s="164" t="s">
        <v>525</v>
      </c>
      <c r="E7627" s="164" t="s">
        <v>531</v>
      </c>
      <c r="F7627" s="193">
        <v>45756</v>
      </c>
      <c r="G7627" s="164" t="s">
        <v>589</v>
      </c>
      <c r="H7627" s="194">
        <v>554400</v>
      </c>
      <c r="I7627" s="164" t="s">
        <v>22</v>
      </c>
      <c r="L7627" s="164">
        <v>2024</v>
      </c>
      <c r="M7627" s="164" t="s">
        <v>525</v>
      </c>
      <c r="N7627" s="164" t="s">
        <v>569</v>
      </c>
    </row>
    <row r="7628" spans="1:14" s="164" customFormat="1" ht="15" x14ac:dyDescent="0.15">
      <c r="A7628" s="164" t="s">
        <v>521</v>
      </c>
      <c r="B7628" s="164" t="s">
        <v>686</v>
      </c>
      <c r="C7628" s="164" t="s">
        <v>523</v>
      </c>
      <c r="D7628" s="164" t="s">
        <v>525</v>
      </c>
      <c r="E7628" s="164" t="s">
        <v>525</v>
      </c>
      <c r="F7628" s="193">
        <v>45756</v>
      </c>
      <c r="G7628" s="164" t="s">
        <v>589</v>
      </c>
      <c r="H7628" s="194">
        <v>21384</v>
      </c>
      <c r="I7628" s="164" t="s">
        <v>22</v>
      </c>
      <c r="L7628" s="164">
        <v>2024</v>
      </c>
      <c r="M7628" s="164" t="s">
        <v>525</v>
      </c>
      <c r="N7628" s="164" t="s">
        <v>569</v>
      </c>
    </row>
    <row r="7629" spans="1:14" s="164" customFormat="1" ht="15" x14ac:dyDescent="0.15">
      <c r="A7629" s="164" t="s">
        <v>521</v>
      </c>
      <c r="B7629" s="164" t="s">
        <v>603</v>
      </c>
      <c r="C7629" s="164" t="s">
        <v>523</v>
      </c>
      <c r="D7629" s="164" t="s">
        <v>525</v>
      </c>
      <c r="E7629" s="164" t="s">
        <v>525</v>
      </c>
      <c r="F7629" s="193">
        <v>45756</v>
      </c>
      <c r="G7629" s="164" t="s">
        <v>604</v>
      </c>
      <c r="H7629" s="194">
        <v>2611</v>
      </c>
      <c r="I7629" s="164" t="s">
        <v>22</v>
      </c>
      <c r="L7629" s="164">
        <v>2024</v>
      </c>
      <c r="M7629" s="164" t="s">
        <v>525</v>
      </c>
      <c r="N7629" s="164" t="s">
        <v>569</v>
      </c>
    </row>
    <row r="7630" spans="1:14" s="164" customFormat="1" ht="15" x14ac:dyDescent="0.15">
      <c r="A7630" s="164" t="s">
        <v>521</v>
      </c>
      <c r="B7630" s="164" t="s">
        <v>617</v>
      </c>
      <c r="C7630" s="164" t="s">
        <v>523</v>
      </c>
      <c r="D7630" s="164" t="s">
        <v>525</v>
      </c>
      <c r="E7630" s="164" t="s">
        <v>525</v>
      </c>
      <c r="F7630" s="193">
        <v>45756</v>
      </c>
      <c r="G7630" s="164" t="s">
        <v>23</v>
      </c>
      <c r="H7630" s="194">
        <v>412700</v>
      </c>
      <c r="I7630" s="164" t="s">
        <v>22</v>
      </c>
      <c r="L7630" s="164">
        <v>2024</v>
      </c>
      <c r="M7630" s="164" t="s">
        <v>525</v>
      </c>
      <c r="N7630" s="164" t="s">
        <v>569</v>
      </c>
    </row>
    <row r="7631" spans="1:14" s="164" customFormat="1" ht="15" x14ac:dyDescent="0.15">
      <c r="A7631" s="164" t="s">
        <v>521</v>
      </c>
      <c r="B7631" s="164" t="s">
        <v>617</v>
      </c>
      <c r="C7631" s="164" t="s">
        <v>523</v>
      </c>
      <c r="D7631" s="164" t="s">
        <v>525</v>
      </c>
      <c r="E7631" s="164" t="s">
        <v>531</v>
      </c>
      <c r="F7631" s="193">
        <v>45756</v>
      </c>
      <c r="G7631" s="164" t="s">
        <v>23</v>
      </c>
      <c r="H7631" s="194">
        <v>1382975</v>
      </c>
      <c r="I7631" s="164" t="s">
        <v>22</v>
      </c>
      <c r="L7631" s="164">
        <v>2024</v>
      </c>
      <c r="M7631" s="164" t="s">
        <v>525</v>
      </c>
      <c r="N7631" s="164" t="s">
        <v>569</v>
      </c>
    </row>
    <row r="7632" spans="1:14" s="164" customFormat="1" ht="15" x14ac:dyDescent="0.15">
      <c r="A7632" s="164" t="s">
        <v>521</v>
      </c>
      <c r="B7632" s="164" t="s">
        <v>617</v>
      </c>
      <c r="C7632" s="164" t="s">
        <v>523</v>
      </c>
      <c r="D7632" s="164" t="s">
        <v>525</v>
      </c>
      <c r="E7632" s="164" t="s">
        <v>531</v>
      </c>
      <c r="F7632" s="193">
        <v>45756</v>
      </c>
      <c r="G7632" s="164" t="s">
        <v>720</v>
      </c>
      <c r="H7632" s="194">
        <v>79200</v>
      </c>
      <c r="I7632" s="164" t="s">
        <v>22</v>
      </c>
      <c r="L7632" s="164">
        <v>2024</v>
      </c>
      <c r="M7632" s="164" t="s">
        <v>525</v>
      </c>
      <c r="N7632" s="164" t="s">
        <v>569</v>
      </c>
    </row>
    <row r="7633" spans="1:14" s="164" customFormat="1" ht="15" x14ac:dyDescent="0.15">
      <c r="A7633" s="164" t="s">
        <v>521</v>
      </c>
      <c r="B7633" s="164" t="s">
        <v>647</v>
      </c>
      <c r="C7633" s="164" t="s">
        <v>523</v>
      </c>
      <c r="D7633" s="164" t="s">
        <v>525</v>
      </c>
      <c r="E7633" s="164" t="s">
        <v>525</v>
      </c>
      <c r="F7633" s="193">
        <v>45756</v>
      </c>
      <c r="G7633" s="164" t="s">
        <v>650</v>
      </c>
      <c r="H7633" s="194">
        <v>1423875</v>
      </c>
      <c r="I7633" s="164" t="s">
        <v>16</v>
      </c>
      <c r="L7633" s="164">
        <v>2024</v>
      </c>
      <c r="M7633" s="164" t="s">
        <v>525</v>
      </c>
      <c r="N7633" s="164" t="s">
        <v>569</v>
      </c>
    </row>
    <row r="7634" spans="1:14" s="164" customFormat="1" ht="15" x14ac:dyDescent="0.15">
      <c r="A7634" s="164" t="s">
        <v>521</v>
      </c>
      <c r="B7634" s="164" t="s">
        <v>647</v>
      </c>
      <c r="C7634" s="164" t="s">
        <v>523</v>
      </c>
      <c r="D7634" s="164" t="s">
        <v>525</v>
      </c>
      <c r="E7634" s="164" t="s">
        <v>519</v>
      </c>
      <c r="F7634" s="193">
        <v>45756</v>
      </c>
      <c r="G7634" s="164" t="s">
        <v>650</v>
      </c>
      <c r="H7634" s="194">
        <v>695778</v>
      </c>
      <c r="I7634" s="164" t="s">
        <v>16</v>
      </c>
      <c r="L7634" s="164">
        <v>2024</v>
      </c>
      <c r="M7634" s="164" t="s">
        <v>525</v>
      </c>
      <c r="N7634" s="164" t="s">
        <v>569</v>
      </c>
    </row>
    <row r="7635" spans="1:14" s="164" customFormat="1" ht="15" x14ac:dyDescent="0.15">
      <c r="A7635" s="164" t="s">
        <v>521</v>
      </c>
      <c r="B7635" s="164" t="s">
        <v>647</v>
      </c>
      <c r="C7635" s="164" t="s">
        <v>523</v>
      </c>
      <c r="D7635" s="164" t="s">
        <v>525</v>
      </c>
      <c r="E7635" s="164" t="s">
        <v>531</v>
      </c>
      <c r="F7635" s="193">
        <v>45756</v>
      </c>
      <c r="G7635" s="164" t="s">
        <v>650</v>
      </c>
      <c r="H7635" s="194">
        <v>1587971</v>
      </c>
      <c r="I7635" s="164" t="s">
        <v>16</v>
      </c>
      <c r="L7635" s="164">
        <v>2024</v>
      </c>
      <c r="M7635" s="164" t="s">
        <v>525</v>
      </c>
      <c r="N7635" s="164" t="s">
        <v>569</v>
      </c>
    </row>
    <row r="7636" spans="1:14" s="164" customFormat="1" ht="15" x14ac:dyDescent="0.15">
      <c r="A7636" s="164" t="s">
        <v>521</v>
      </c>
      <c r="B7636" s="164" t="s">
        <v>647</v>
      </c>
      <c r="C7636" s="164" t="s">
        <v>523</v>
      </c>
      <c r="D7636" s="164" t="s">
        <v>525</v>
      </c>
      <c r="E7636" s="164" t="s">
        <v>525</v>
      </c>
      <c r="F7636" s="193">
        <v>45756</v>
      </c>
      <c r="G7636" s="164" t="s">
        <v>648</v>
      </c>
      <c r="H7636" s="194">
        <v>341044</v>
      </c>
      <c r="I7636" s="164" t="s">
        <v>16</v>
      </c>
      <c r="L7636" s="164">
        <v>2024</v>
      </c>
      <c r="M7636" s="164" t="s">
        <v>525</v>
      </c>
      <c r="N7636" s="164" t="s">
        <v>569</v>
      </c>
    </row>
    <row r="7637" spans="1:14" s="164" customFormat="1" ht="15" x14ac:dyDescent="0.15">
      <c r="A7637" s="164" t="s">
        <v>521</v>
      </c>
      <c r="B7637" s="164" t="s">
        <v>647</v>
      </c>
      <c r="C7637" s="164" t="s">
        <v>523</v>
      </c>
      <c r="D7637" s="164" t="s">
        <v>525</v>
      </c>
      <c r="E7637" s="164" t="s">
        <v>531</v>
      </c>
      <c r="F7637" s="193">
        <v>45756</v>
      </c>
      <c r="G7637" s="164" t="s">
        <v>648</v>
      </c>
      <c r="H7637" s="194">
        <v>162978</v>
      </c>
      <c r="I7637" s="164" t="s">
        <v>16</v>
      </c>
      <c r="L7637" s="164">
        <v>2024</v>
      </c>
      <c r="M7637" s="164" t="s">
        <v>525</v>
      </c>
      <c r="N7637" s="164" t="s">
        <v>569</v>
      </c>
    </row>
    <row r="7638" spans="1:14" s="164" customFormat="1" ht="15" x14ac:dyDescent="0.15">
      <c r="A7638" s="164" t="s">
        <v>521</v>
      </c>
      <c r="B7638" s="164" t="s">
        <v>647</v>
      </c>
      <c r="C7638" s="164" t="s">
        <v>523</v>
      </c>
      <c r="D7638" s="164" t="s">
        <v>525</v>
      </c>
      <c r="E7638" s="164" t="s">
        <v>525</v>
      </c>
      <c r="F7638" s="193">
        <v>45756</v>
      </c>
      <c r="G7638" s="164" t="s">
        <v>658</v>
      </c>
      <c r="H7638" s="194">
        <v>33880</v>
      </c>
      <c r="I7638" s="164" t="s">
        <v>16</v>
      </c>
      <c r="L7638" s="164">
        <v>2024</v>
      </c>
      <c r="M7638" s="164" t="s">
        <v>525</v>
      </c>
      <c r="N7638" s="164" t="s">
        <v>569</v>
      </c>
    </row>
    <row r="7639" spans="1:14" s="164" customFormat="1" ht="15" x14ac:dyDescent="0.15">
      <c r="A7639" s="164" t="s">
        <v>521</v>
      </c>
      <c r="B7639" s="164" t="s">
        <v>647</v>
      </c>
      <c r="C7639" s="164" t="s">
        <v>523</v>
      </c>
      <c r="D7639" s="164" t="s">
        <v>525</v>
      </c>
      <c r="E7639" s="164" t="s">
        <v>525</v>
      </c>
      <c r="F7639" s="193">
        <v>45756</v>
      </c>
      <c r="G7639" s="164" t="s">
        <v>651</v>
      </c>
      <c r="H7639" s="194">
        <v>298903</v>
      </c>
      <c r="I7639" s="164" t="s">
        <v>16</v>
      </c>
      <c r="L7639" s="164">
        <v>2024</v>
      </c>
      <c r="M7639" s="164" t="s">
        <v>525</v>
      </c>
      <c r="N7639" s="164" t="s">
        <v>569</v>
      </c>
    </row>
    <row r="7640" spans="1:14" s="164" customFormat="1" ht="15" x14ac:dyDescent="0.15">
      <c r="A7640" s="164" t="s">
        <v>521</v>
      </c>
      <c r="B7640" s="164" t="s">
        <v>647</v>
      </c>
      <c r="C7640" s="164" t="s">
        <v>523</v>
      </c>
      <c r="D7640" s="164" t="s">
        <v>525</v>
      </c>
      <c r="E7640" s="164" t="s">
        <v>531</v>
      </c>
      <c r="F7640" s="193">
        <v>45756</v>
      </c>
      <c r="G7640" s="164" t="s">
        <v>651</v>
      </c>
      <c r="H7640" s="194">
        <v>435600</v>
      </c>
      <c r="I7640" s="164" t="s">
        <v>16</v>
      </c>
      <c r="L7640" s="164">
        <v>2024</v>
      </c>
      <c r="M7640" s="164" t="s">
        <v>525</v>
      </c>
      <c r="N7640" s="164" t="s">
        <v>569</v>
      </c>
    </row>
    <row r="7641" spans="1:14" s="164" customFormat="1" ht="15" x14ac:dyDescent="0.15">
      <c r="A7641" s="164" t="s">
        <v>521</v>
      </c>
      <c r="B7641" s="164" t="s">
        <v>647</v>
      </c>
      <c r="C7641" s="164" t="s">
        <v>523</v>
      </c>
      <c r="D7641" s="164" t="s">
        <v>525</v>
      </c>
      <c r="E7641" s="164" t="s">
        <v>525</v>
      </c>
      <c r="F7641" s="193">
        <v>45756</v>
      </c>
      <c r="G7641" s="164" t="s">
        <v>649</v>
      </c>
      <c r="H7641" s="194">
        <v>1360773</v>
      </c>
      <c r="I7641" s="164" t="s">
        <v>16</v>
      </c>
      <c r="L7641" s="164">
        <v>2024</v>
      </c>
      <c r="M7641" s="164" t="s">
        <v>525</v>
      </c>
      <c r="N7641" s="164" t="s">
        <v>569</v>
      </c>
    </row>
    <row r="7642" spans="1:14" s="164" customFormat="1" ht="15" x14ac:dyDescent="0.15">
      <c r="A7642" s="164" t="s">
        <v>521</v>
      </c>
      <c r="B7642" s="164" t="s">
        <v>647</v>
      </c>
      <c r="C7642" s="164" t="s">
        <v>523</v>
      </c>
      <c r="D7642" s="164" t="s">
        <v>525</v>
      </c>
      <c r="E7642" s="164" t="s">
        <v>531</v>
      </c>
      <c r="F7642" s="193">
        <v>45756</v>
      </c>
      <c r="G7642" s="164" t="s">
        <v>649</v>
      </c>
      <c r="H7642" s="194">
        <v>2217710</v>
      </c>
      <c r="I7642" s="164" t="s">
        <v>16</v>
      </c>
      <c r="L7642" s="164">
        <v>2024</v>
      </c>
      <c r="M7642" s="164" t="s">
        <v>525</v>
      </c>
      <c r="N7642" s="164" t="s">
        <v>569</v>
      </c>
    </row>
    <row r="7643" spans="1:14" s="164" customFormat="1" ht="15" x14ac:dyDescent="0.15">
      <c r="A7643" s="164" t="s">
        <v>521</v>
      </c>
      <c r="B7643" s="164" t="s">
        <v>647</v>
      </c>
      <c r="C7643" s="164" t="s">
        <v>523</v>
      </c>
      <c r="D7643" s="164" t="s">
        <v>525</v>
      </c>
      <c r="E7643" s="164" t="s">
        <v>531</v>
      </c>
      <c r="F7643" s="193">
        <v>45756</v>
      </c>
      <c r="G7643" s="164" t="s">
        <v>652</v>
      </c>
      <c r="H7643" s="194">
        <v>810106</v>
      </c>
      <c r="I7643" s="164" t="s">
        <v>16</v>
      </c>
      <c r="L7643" s="164">
        <v>2024</v>
      </c>
      <c r="M7643" s="164" t="s">
        <v>525</v>
      </c>
      <c r="N7643" s="164" t="s">
        <v>569</v>
      </c>
    </row>
    <row r="7644" spans="1:14" s="164" customFormat="1" ht="15" x14ac:dyDescent="0.15">
      <c r="A7644" s="164" t="s">
        <v>521</v>
      </c>
      <c r="B7644" s="164" t="s">
        <v>609</v>
      </c>
      <c r="C7644" s="164" t="s">
        <v>523</v>
      </c>
      <c r="D7644" s="164" t="s">
        <v>530</v>
      </c>
      <c r="E7644" s="164" t="s">
        <v>518</v>
      </c>
      <c r="F7644" s="193">
        <v>45755</v>
      </c>
      <c r="G7644" s="164" t="s">
        <v>25</v>
      </c>
      <c r="H7644" s="194">
        <v>336000</v>
      </c>
      <c r="I7644" s="164" t="s">
        <v>16</v>
      </c>
      <c r="J7644" s="164">
        <v>840</v>
      </c>
      <c r="L7644" s="164">
        <v>2025</v>
      </c>
      <c r="M7644" s="164" t="s">
        <v>525</v>
      </c>
      <c r="N7644" s="164" t="s">
        <v>526</v>
      </c>
    </row>
    <row r="7645" spans="1:14" s="164" customFormat="1" ht="15" x14ac:dyDescent="0.15">
      <c r="A7645" s="164" t="s">
        <v>521</v>
      </c>
      <c r="B7645" s="164" t="s">
        <v>603</v>
      </c>
      <c r="C7645" s="164" t="s">
        <v>523</v>
      </c>
      <c r="D7645" s="164" t="s">
        <v>525</v>
      </c>
      <c r="E7645" s="164" t="s">
        <v>525</v>
      </c>
      <c r="F7645" s="193">
        <v>45755</v>
      </c>
      <c r="G7645" s="164" t="s">
        <v>604</v>
      </c>
      <c r="H7645" s="194">
        <v>37479</v>
      </c>
      <c r="I7645" s="164" t="s">
        <v>22</v>
      </c>
      <c r="L7645" s="164">
        <v>2024</v>
      </c>
      <c r="M7645" s="164" t="s">
        <v>525</v>
      </c>
      <c r="N7645" s="164" t="s">
        <v>569</v>
      </c>
    </row>
    <row r="7646" spans="1:14" s="164" customFormat="1" ht="15" x14ac:dyDescent="0.15">
      <c r="A7646" s="164" t="s">
        <v>521</v>
      </c>
      <c r="B7646" s="164" t="s">
        <v>609</v>
      </c>
      <c r="C7646" s="164" t="s">
        <v>523</v>
      </c>
      <c r="D7646" s="164" t="s">
        <v>530</v>
      </c>
      <c r="E7646" s="164" t="s">
        <v>517</v>
      </c>
      <c r="F7646" s="193">
        <v>45755</v>
      </c>
      <c r="G7646" s="164" t="s">
        <v>25</v>
      </c>
      <c r="H7646" s="194">
        <v>2464000</v>
      </c>
      <c r="I7646" s="164" t="s">
        <v>16</v>
      </c>
      <c r="J7646" s="164">
        <v>6160</v>
      </c>
      <c r="L7646" s="164">
        <v>2025</v>
      </c>
      <c r="M7646" s="164" t="s">
        <v>525</v>
      </c>
      <c r="N7646" s="164" t="s">
        <v>526</v>
      </c>
    </row>
    <row r="7647" spans="1:14" s="164" customFormat="1" ht="15" x14ac:dyDescent="0.15">
      <c r="A7647" s="164" t="s">
        <v>521</v>
      </c>
      <c r="B7647" s="164" t="s">
        <v>638</v>
      </c>
      <c r="C7647" s="164" t="s">
        <v>523</v>
      </c>
      <c r="D7647" s="164" t="s">
        <v>525</v>
      </c>
      <c r="E7647" s="164" t="s">
        <v>525</v>
      </c>
      <c r="F7647" s="193">
        <v>45755</v>
      </c>
      <c r="G7647" s="164" t="s">
        <v>23</v>
      </c>
      <c r="H7647" s="194">
        <v>51343</v>
      </c>
      <c r="I7647" s="164" t="s">
        <v>22</v>
      </c>
      <c r="L7647" s="164">
        <v>2024</v>
      </c>
      <c r="M7647" s="164" t="s">
        <v>525</v>
      </c>
      <c r="N7647" s="164" t="s">
        <v>569</v>
      </c>
    </row>
    <row r="7648" spans="1:14" s="164" customFormat="1" ht="15" x14ac:dyDescent="0.15">
      <c r="A7648" s="164" t="s">
        <v>521</v>
      </c>
      <c r="B7648" s="164" t="s">
        <v>609</v>
      </c>
      <c r="C7648" s="164" t="s">
        <v>523</v>
      </c>
      <c r="D7648" s="164" t="s">
        <v>524</v>
      </c>
      <c r="E7648" s="164" t="s">
        <v>519</v>
      </c>
      <c r="F7648" s="193">
        <v>45755</v>
      </c>
      <c r="G7648" s="164" t="s">
        <v>25</v>
      </c>
      <c r="H7648" s="194">
        <v>9860</v>
      </c>
      <c r="I7648" s="164" t="s">
        <v>16</v>
      </c>
      <c r="J7648" s="164">
        <v>116</v>
      </c>
      <c r="L7648" s="164">
        <v>2025</v>
      </c>
      <c r="M7648" s="164" t="s">
        <v>525</v>
      </c>
      <c r="N7648" s="164" t="s">
        <v>526</v>
      </c>
    </row>
    <row r="7649" spans="1:14" s="164" customFormat="1" ht="15" x14ac:dyDescent="0.15">
      <c r="A7649" s="164" t="s">
        <v>521</v>
      </c>
      <c r="B7649" s="164" t="s">
        <v>638</v>
      </c>
      <c r="C7649" s="164" t="s">
        <v>523</v>
      </c>
      <c r="D7649" s="164" t="s">
        <v>525</v>
      </c>
      <c r="E7649" s="164" t="s">
        <v>531</v>
      </c>
      <c r="F7649" s="193">
        <v>45755</v>
      </c>
      <c r="G7649" s="164" t="s">
        <v>722</v>
      </c>
      <c r="H7649" s="194">
        <v>15066</v>
      </c>
      <c r="I7649" s="164" t="s">
        <v>22</v>
      </c>
      <c r="L7649" s="164">
        <v>2024</v>
      </c>
      <c r="M7649" s="164" t="s">
        <v>525</v>
      </c>
      <c r="N7649" s="164" t="s">
        <v>569</v>
      </c>
    </row>
    <row r="7650" spans="1:14" s="164" customFormat="1" ht="15" x14ac:dyDescent="0.15">
      <c r="A7650" s="164" t="s">
        <v>521</v>
      </c>
      <c r="B7650" s="164" t="s">
        <v>647</v>
      </c>
      <c r="C7650" s="164" t="s">
        <v>523</v>
      </c>
      <c r="D7650" s="164" t="s">
        <v>525</v>
      </c>
      <c r="E7650" s="164" t="s">
        <v>525</v>
      </c>
      <c r="F7650" s="193">
        <v>45755</v>
      </c>
      <c r="G7650" s="164" t="s">
        <v>650</v>
      </c>
      <c r="H7650" s="194">
        <v>381328</v>
      </c>
      <c r="I7650" s="164" t="s">
        <v>16</v>
      </c>
      <c r="L7650" s="164">
        <v>2024</v>
      </c>
      <c r="M7650" s="164" t="s">
        <v>525</v>
      </c>
      <c r="N7650" s="164" t="s">
        <v>569</v>
      </c>
    </row>
    <row r="7651" spans="1:14" s="164" customFormat="1" ht="15" x14ac:dyDescent="0.15">
      <c r="A7651" s="164" t="s">
        <v>521</v>
      </c>
      <c r="B7651" s="164" t="s">
        <v>647</v>
      </c>
      <c r="C7651" s="164" t="s">
        <v>535</v>
      </c>
      <c r="D7651" s="164" t="s">
        <v>525</v>
      </c>
      <c r="E7651" s="164" t="s">
        <v>519</v>
      </c>
      <c r="F7651" s="193">
        <v>45755</v>
      </c>
      <c r="G7651" s="164" t="s">
        <v>650</v>
      </c>
      <c r="H7651" s="194">
        <v>54230</v>
      </c>
      <c r="I7651" s="164" t="s">
        <v>16</v>
      </c>
      <c r="L7651" s="164">
        <v>2024</v>
      </c>
      <c r="M7651" s="164" t="s">
        <v>525</v>
      </c>
      <c r="N7651" s="164" t="s">
        <v>569</v>
      </c>
    </row>
    <row r="7652" spans="1:14" s="164" customFormat="1" ht="15" x14ac:dyDescent="0.15">
      <c r="A7652" s="164" t="s">
        <v>521</v>
      </c>
      <c r="B7652" s="164" t="s">
        <v>647</v>
      </c>
      <c r="C7652" s="164" t="s">
        <v>523</v>
      </c>
      <c r="D7652" s="164" t="s">
        <v>525</v>
      </c>
      <c r="E7652" s="164" t="s">
        <v>519</v>
      </c>
      <c r="F7652" s="193">
        <v>45755</v>
      </c>
      <c r="G7652" s="164" t="s">
        <v>650</v>
      </c>
      <c r="H7652" s="194">
        <v>278846</v>
      </c>
      <c r="I7652" s="164" t="s">
        <v>16</v>
      </c>
      <c r="L7652" s="164">
        <v>2024</v>
      </c>
      <c r="M7652" s="164" t="s">
        <v>525</v>
      </c>
      <c r="N7652" s="164" t="s">
        <v>569</v>
      </c>
    </row>
    <row r="7653" spans="1:14" s="164" customFormat="1" ht="15" x14ac:dyDescent="0.15">
      <c r="A7653" s="164" t="s">
        <v>521</v>
      </c>
      <c r="B7653" s="164" t="s">
        <v>647</v>
      </c>
      <c r="C7653" s="164" t="s">
        <v>523</v>
      </c>
      <c r="D7653" s="164" t="s">
        <v>525</v>
      </c>
      <c r="E7653" s="164" t="s">
        <v>531</v>
      </c>
      <c r="F7653" s="193">
        <v>45755</v>
      </c>
      <c r="G7653" s="164" t="s">
        <v>650</v>
      </c>
      <c r="H7653" s="194">
        <v>1178025</v>
      </c>
      <c r="I7653" s="164" t="s">
        <v>16</v>
      </c>
      <c r="L7653" s="164">
        <v>2024</v>
      </c>
      <c r="M7653" s="164" t="s">
        <v>525</v>
      </c>
      <c r="N7653" s="164" t="s">
        <v>569</v>
      </c>
    </row>
    <row r="7654" spans="1:14" s="164" customFormat="1" ht="15" x14ac:dyDescent="0.15">
      <c r="A7654" s="164" t="s">
        <v>521</v>
      </c>
      <c r="B7654" s="164" t="s">
        <v>647</v>
      </c>
      <c r="C7654" s="164" t="s">
        <v>523</v>
      </c>
      <c r="D7654" s="164" t="s">
        <v>525</v>
      </c>
      <c r="E7654" s="164" t="s">
        <v>525</v>
      </c>
      <c r="F7654" s="193">
        <v>45755</v>
      </c>
      <c r="G7654" s="164" t="s">
        <v>648</v>
      </c>
      <c r="H7654" s="194">
        <v>42293</v>
      </c>
      <c r="I7654" s="164" t="s">
        <v>16</v>
      </c>
      <c r="L7654" s="164">
        <v>2024</v>
      </c>
      <c r="M7654" s="164" t="s">
        <v>525</v>
      </c>
      <c r="N7654" s="164" t="s">
        <v>569</v>
      </c>
    </row>
    <row r="7655" spans="1:14" s="164" customFormat="1" ht="15" x14ac:dyDescent="0.15">
      <c r="A7655" s="164" t="s">
        <v>521</v>
      </c>
      <c r="B7655" s="164" t="s">
        <v>647</v>
      </c>
      <c r="C7655" s="164" t="s">
        <v>523</v>
      </c>
      <c r="D7655" s="164" t="s">
        <v>525</v>
      </c>
      <c r="E7655" s="164" t="s">
        <v>531</v>
      </c>
      <c r="F7655" s="193">
        <v>45755</v>
      </c>
      <c r="G7655" s="164" t="s">
        <v>648</v>
      </c>
      <c r="H7655" s="194">
        <v>49845</v>
      </c>
      <c r="I7655" s="164" t="s">
        <v>16</v>
      </c>
      <c r="L7655" s="164">
        <v>2024</v>
      </c>
      <c r="M7655" s="164" t="s">
        <v>525</v>
      </c>
      <c r="N7655" s="164" t="s">
        <v>569</v>
      </c>
    </row>
    <row r="7656" spans="1:14" s="164" customFormat="1" ht="15" x14ac:dyDescent="0.15">
      <c r="A7656" s="164" t="s">
        <v>521</v>
      </c>
      <c r="B7656" s="164" t="s">
        <v>617</v>
      </c>
      <c r="C7656" s="164" t="s">
        <v>523</v>
      </c>
      <c r="D7656" s="164" t="s">
        <v>525</v>
      </c>
      <c r="E7656" s="164" t="s">
        <v>519</v>
      </c>
      <c r="F7656" s="193">
        <v>45755</v>
      </c>
      <c r="G7656" s="164" t="s">
        <v>651</v>
      </c>
      <c r="H7656" s="194">
        <v>94270</v>
      </c>
      <c r="I7656" s="164" t="s">
        <v>16</v>
      </c>
      <c r="L7656" s="164">
        <v>2024</v>
      </c>
      <c r="M7656" s="164" t="s">
        <v>525</v>
      </c>
      <c r="N7656" s="164" t="s">
        <v>569</v>
      </c>
    </row>
    <row r="7657" spans="1:14" s="164" customFormat="1" ht="15" x14ac:dyDescent="0.15">
      <c r="A7657" s="164" t="s">
        <v>521</v>
      </c>
      <c r="B7657" s="164" t="s">
        <v>647</v>
      </c>
      <c r="C7657" s="164" t="s">
        <v>523</v>
      </c>
      <c r="D7657" s="164" t="s">
        <v>525</v>
      </c>
      <c r="E7657" s="164" t="s">
        <v>531</v>
      </c>
      <c r="F7657" s="193">
        <v>45755</v>
      </c>
      <c r="G7657" s="164" t="s">
        <v>651</v>
      </c>
      <c r="H7657" s="194">
        <v>158400</v>
      </c>
      <c r="I7657" s="164" t="s">
        <v>16</v>
      </c>
      <c r="L7657" s="164">
        <v>2024</v>
      </c>
      <c r="M7657" s="164" t="s">
        <v>525</v>
      </c>
      <c r="N7657" s="164" t="s">
        <v>569</v>
      </c>
    </row>
    <row r="7658" spans="1:14" s="164" customFormat="1" ht="15" x14ac:dyDescent="0.15">
      <c r="A7658" s="164" t="s">
        <v>521</v>
      </c>
      <c r="B7658" s="164" t="s">
        <v>647</v>
      </c>
      <c r="C7658" s="164" t="s">
        <v>523</v>
      </c>
      <c r="D7658" s="164" t="s">
        <v>525</v>
      </c>
      <c r="E7658" s="164" t="s">
        <v>525</v>
      </c>
      <c r="F7658" s="193">
        <v>45755</v>
      </c>
      <c r="G7658" s="164" t="s">
        <v>649</v>
      </c>
      <c r="H7658" s="194">
        <v>4214276</v>
      </c>
      <c r="I7658" s="164" t="s">
        <v>16</v>
      </c>
      <c r="L7658" s="164">
        <v>2024</v>
      </c>
      <c r="M7658" s="164" t="s">
        <v>525</v>
      </c>
      <c r="N7658" s="164" t="s">
        <v>569</v>
      </c>
    </row>
    <row r="7659" spans="1:14" s="164" customFormat="1" ht="15" x14ac:dyDescent="0.15">
      <c r="A7659" s="164" t="s">
        <v>521</v>
      </c>
      <c r="B7659" s="164" t="s">
        <v>647</v>
      </c>
      <c r="C7659" s="164" t="s">
        <v>523</v>
      </c>
      <c r="D7659" s="164" t="s">
        <v>525</v>
      </c>
      <c r="E7659" s="164" t="s">
        <v>531</v>
      </c>
      <c r="F7659" s="193">
        <v>45755</v>
      </c>
      <c r="G7659" s="164" t="s">
        <v>649</v>
      </c>
      <c r="H7659" s="194">
        <v>682341</v>
      </c>
      <c r="I7659" s="164" t="s">
        <v>16</v>
      </c>
      <c r="L7659" s="164">
        <v>2024</v>
      </c>
      <c r="M7659" s="164" t="s">
        <v>525</v>
      </c>
      <c r="N7659" s="164" t="s">
        <v>569</v>
      </c>
    </row>
    <row r="7660" spans="1:14" s="164" customFormat="1" ht="15" x14ac:dyDescent="0.15">
      <c r="A7660" s="164" t="s">
        <v>521</v>
      </c>
      <c r="B7660" s="164" t="s">
        <v>647</v>
      </c>
      <c r="C7660" s="164" t="s">
        <v>523</v>
      </c>
      <c r="D7660" s="164" t="s">
        <v>525</v>
      </c>
      <c r="E7660" s="164" t="s">
        <v>525</v>
      </c>
      <c r="F7660" s="193">
        <v>45755</v>
      </c>
      <c r="G7660" s="164" t="s">
        <v>652</v>
      </c>
      <c r="H7660" s="194">
        <v>494604</v>
      </c>
      <c r="I7660" s="164" t="s">
        <v>16</v>
      </c>
      <c r="L7660" s="164">
        <v>2024</v>
      </c>
      <c r="M7660" s="164" t="s">
        <v>525</v>
      </c>
      <c r="N7660" s="164" t="s">
        <v>569</v>
      </c>
    </row>
    <row r="7661" spans="1:14" s="164" customFormat="1" ht="15" x14ac:dyDescent="0.15">
      <c r="A7661" s="164" t="s">
        <v>521</v>
      </c>
      <c r="B7661" s="164" t="s">
        <v>647</v>
      </c>
      <c r="C7661" s="164" t="s">
        <v>523</v>
      </c>
      <c r="D7661" s="164" t="s">
        <v>525</v>
      </c>
      <c r="E7661" s="164" t="s">
        <v>531</v>
      </c>
      <c r="F7661" s="193">
        <v>45755</v>
      </c>
      <c r="G7661" s="164" t="s">
        <v>652</v>
      </c>
      <c r="H7661" s="194">
        <v>809600</v>
      </c>
      <c r="I7661" s="164" t="s">
        <v>16</v>
      </c>
      <c r="L7661" s="164">
        <v>2024</v>
      </c>
      <c r="M7661" s="164" t="s">
        <v>525</v>
      </c>
      <c r="N7661" s="164" t="s">
        <v>569</v>
      </c>
    </row>
    <row r="7662" spans="1:14" s="164" customFormat="1" ht="15" x14ac:dyDescent="0.15">
      <c r="A7662" s="164" t="s">
        <v>521</v>
      </c>
      <c r="B7662" s="164" t="s">
        <v>617</v>
      </c>
      <c r="C7662" s="164" t="s">
        <v>523</v>
      </c>
      <c r="D7662" s="164" t="s">
        <v>525</v>
      </c>
      <c r="E7662" s="164" t="s">
        <v>519</v>
      </c>
      <c r="F7662" s="193">
        <v>45755</v>
      </c>
      <c r="G7662" s="164" t="s">
        <v>619</v>
      </c>
      <c r="H7662" s="194">
        <v>107250</v>
      </c>
      <c r="I7662" s="164" t="s">
        <v>22</v>
      </c>
      <c r="L7662" s="164">
        <v>2024</v>
      </c>
      <c r="M7662" s="164" t="s">
        <v>525</v>
      </c>
      <c r="N7662" s="164" t="s">
        <v>569</v>
      </c>
    </row>
    <row r="7663" spans="1:14" s="164" customFormat="1" ht="15" x14ac:dyDescent="0.15">
      <c r="A7663" s="164" t="s">
        <v>521</v>
      </c>
      <c r="B7663" s="164" t="s">
        <v>617</v>
      </c>
      <c r="C7663" s="164" t="s">
        <v>523</v>
      </c>
      <c r="D7663" s="164" t="s">
        <v>525</v>
      </c>
      <c r="E7663" s="164" t="s">
        <v>531</v>
      </c>
      <c r="F7663" s="193">
        <v>45755</v>
      </c>
      <c r="G7663" s="164" t="s">
        <v>619</v>
      </c>
      <c r="H7663" s="194">
        <v>269467</v>
      </c>
      <c r="I7663" s="164" t="s">
        <v>22</v>
      </c>
      <c r="L7663" s="164">
        <v>2024</v>
      </c>
      <c r="M7663" s="164" t="s">
        <v>525</v>
      </c>
      <c r="N7663" s="164" t="s">
        <v>569</v>
      </c>
    </row>
    <row r="7664" spans="1:14" s="164" customFormat="1" ht="15" x14ac:dyDescent="0.15">
      <c r="A7664" s="164" t="s">
        <v>521</v>
      </c>
      <c r="B7664" s="164" t="s">
        <v>617</v>
      </c>
      <c r="C7664" s="164" t="s">
        <v>523</v>
      </c>
      <c r="D7664" s="164" t="s">
        <v>525</v>
      </c>
      <c r="E7664" s="164" t="s">
        <v>531</v>
      </c>
      <c r="F7664" s="193">
        <v>45755</v>
      </c>
      <c r="G7664" s="164" t="s">
        <v>587</v>
      </c>
      <c r="H7664" s="194">
        <v>198000</v>
      </c>
      <c r="I7664" s="164" t="s">
        <v>22</v>
      </c>
      <c r="L7664" s="164">
        <v>2024</v>
      </c>
      <c r="M7664" s="164" t="s">
        <v>525</v>
      </c>
      <c r="N7664" s="164" t="s">
        <v>569</v>
      </c>
    </row>
    <row r="7665" spans="1:14" s="164" customFormat="1" ht="15" x14ac:dyDescent="0.15">
      <c r="A7665" s="164" t="s">
        <v>521</v>
      </c>
      <c r="B7665" s="164" t="s">
        <v>586</v>
      </c>
      <c r="C7665" s="164" t="s">
        <v>523</v>
      </c>
      <c r="D7665" s="164" t="s">
        <v>525</v>
      </c>
      <c r="E7665" s="164" t="s">
        <v>531</v>
      </c>
      <c r="F7665" s="193">
        <v>45755</v>
      </c>
      <c r="G7665" s="164" t="s">
        <v>587</v>
      </c>
      <c r="H7665" s="194">
        <v>87318</v>
      </c>
      <c r="I7665" s="164" t="s">
        <v>22</v>
      </c>
      <c r="L7665" s="164">
        <v>2024</v>
      </c>
      <c r="M7665" s="164" t="s">
        <v>525</v>
      </c>
      <c r="N7665" s="164" t="s">
        <v>569</v>
      </c>
    </row>
    <row r="7666" spans="1:14" s="164" customFormat="1" ht="15" x14ac:dyDescent="0.15">
      <c r="A7666" s="164" t="s">
        <v>521</v>
      </c>
      <c r="B7666" s="164" t="s">
        <v>609</v>
      </c>
      <c r="C7666" s="164" t="s">
        <v>523</v>
      </c>
      <c r="D7666" s="164" t="s">
        <v>530</v>
      </c>
      <c r="E7666" s="164" t="s">
        <v>518</v>
      </c>
      <c r="F7666" s="193">
        <v>45754</v>
      </c>
      <c r="G7666" s="164" t="s">
        <v>25</v>
      </c>
      <c r="H7666" s="194">
        <v>112000</v>
      </c>
      <c r="I7666" s="164" t="s">
        <v>16</v>
      </c>
      <c r="J7666" s="164">
        <v>280</v>
      </c>
      <c r="L7666" s="164">
        <v>2025</v>
      </c>
      <c r="M7666" s="164" t="s">
        <v>525</v>
      </c>
      <c r="N7666" s="164" t="s">
        <v>526</v>
      </c>
    </row>
    <row r="7667" spans="1:14" s="164" customFormat="1" ht="15" x14ac:dyDescent="0.15">
      <c r="A7667" s="164" t="s">
        <v>521</v>
      </c>
      <c r="B7667" s="164" t="s">
        <v>609</v>
      </c>
      <c r="C7667" s="164" t="s">
        <v>523</v>
      </c>
      <c r="D7667" s="164" t="s">
        <v>530</v>
      </c>
      <c r="E7667" s="164" t="s">
        <v>517</v>
      </c>
      <c r="F7667" s="193">
        <v>45754</v>
      </c>
      <c r="G7667" s="164" t="s">
        <v>25</v>
      </c>
      <c r="H7667" s="194">
        <v>2038400</v>
      </c>
      <c r="I7667" s="164" t="s">
        <v>16</v>
      </c>
      <c r="J7667" s="164">
        <v>5096</v>
      </c>
      <c r="L7667" s="164">
        <v>2025</v>
      </c>
      <c r="M7667" s="164" t="s">
        <v>525</v>
      </c>
      <c r="N7667" s="164" t="s">
        <v>526</v>
      </c>
    </row>
    <row r="7668" spans="1:14" s="164" customFormat="1" ht="15" x14ac:dyDescent="0.15">
      <c r="A7668" s="164" t="s">
        <v>521</v>
      </c>
      <c r="B7668" s="164" t="s">
        <v>609</v>
      </c>
      <c r="C7668" s="164" t="s">
        <v>523</v>
      </c>
      <c r="D7668" s="164" t="s">
        <v>524</v>
      </c>
      <c r="E7668" s="164" t="s">
        <v>519</v>
      </c>
      <c r="F7668" s="193">
        <v>45754</v>
      </c>
      <c r="G7668" s="164" t="s">
        <v>25</v>
      </c>
      <c r="H7668" s="194">
        <v>28900</v>
      </c>
      <c r="I7668" s="164" t="s">
        <v>16</v>
      </c>
      <c r="J7668" s="164">
        <v>340</v>
      </c>
      <c r="L7668" s="164">
        <v>2025</v>
      </c>
      <c r="M7668" s="164" t="s">
        <v>525</v>
      </c>
      <c r="N7668" s="164" t="s">
        <v>526</v>
      </c>
    </row>
    <row r="7669" spans="1:14" s="164" customFormat="1" ht="15" x14ac:dyDescent="0.15">
      <c r="A7669" s="164" t="s">
        <v>521</v>
      </c>
      <c r="B7669" s="164" t="s">
        <v>586</v>
      </c>
      <c r="C7669" s="164" t="s">
        <v>523</v>
      </c>
      <c r="D7669" s="164" t="s">
        <v>525</v>
      </c>
      <c r="E7669" s="164" t="s">
        <v>531</v>
      </c>
      <c r="F7669" s="193">
        <v>45754</v>
      </c>
      <c r="G7669" s="164" t="s">
        <v>619</v>
      </c>
      <c r="H7669" s="194">
        <v>383720</v>
      </c>
      <c r="I7669" s="164" t="s">
        <v>22</v>
      </c>
      <c r="L7669" s="164">
        <v>2024</v>
      </c>
      <c r="M7669" s="164" t="s">
        <v>525</v>
      </c>
      <c r="N7669" s="164" t="s">
        <v>569</v>
      </c>
    </row>
    <row r="7670" spans="1:14" s="164" customFormat="1" ht="15" x14ac:dyDescent="0.15">
      <c r="A7670" s="164" t="s">
        <v>521</v>
      </c>
      <c r="B7670" s="164" t="s">
        <v>617</v>
      </c>
      <c r="C7670" s="164" t="s">
        <v>523</v>
      </c>
      <c r="D7670" s="164" t="s">
        <v>525</v>
      </c>
      <c r="E7670" s="164" t="s">
        <v>531</v>
      </c>
      <c r="F7670" s="193">
        <v>45754</v>
      </c>
      <c r="G7670" s="164" t="s">
        <v>620</v>
      </c>
      <c r="H7670" s="194">
        <v>85800</v>
      </c>
      <c r="I7670" s="164" t="s">
        <v>22</v>
      </c>
      <c r="L7670" s="164">
        <v>2024</v>
      </c>
      <c r="M7670" s="164" t="s">
        <v>525</v>
      </c>
      <c r="N7670" s="164" t="s">
        <v>569</v>
      </c>
    </row>
    <row r="7671" spans="1:14" s="164" customFormat="1" ht="15" x14ac:dyDescent="0.15">
      <c r="A7671" s="164" t="s">
        <v>521</v>
      </c>
      <c r="B7671" s="164" t="s">
        <v>647</v>
      </c>
      <c r="C7671" s="164" t="s">
        <v>523</v>
      </c>
      <c r="D7671" s="164" t="s">
        <v>525</v>
      </c>
      <c r="E7671" s="164" t="s">
        <v>531</v>
      </c>
      <c r="F7671" s="193">
        <v>45754</v>
      </c>
      <c r="G7671" s="164" t="s">
        <v>653</v>
      </c>
      <c r="H7671" s="194">
        <v>80047</v>
      </c>
      <c r="I7671" s="164" t="s">
        <v>22</v>
      </c>
      <c r="L7671" s="164">
        <v>2024</v>
      </c>
      <c r="M7671" s="164" t="s">
        <v>525</v>
      </c>
      <c r="N7671" s="164" t="s">
        <v>569</v>
      </c>
    </row>
    <row r="7672" spans="1:14" s="164" customFormat="1" ht="15" x14ac:dyDescent="0.15">
      <c r="A7672" s="164" t="s">
        <v>521</v>
      </c>
      <c r="B7672" s="164" t="s">
        <v>617</v>
      </c>
      <c r="C7672" s="164" t="s">
        <v>523</v>
      </c>
      <c r="D7672" s="164" t="s">
        <v>525</v>
      </c>
      <c r="E7672" s="164" t="s">
        <v>525</v>
      </c>
      <c r="F7672" s="193">
        <v>45754</v>
      </c>
      <c r="G7672" s="164" t="s">
        <v>568</v>
      </c>
      <c r="H7672" s="194">
        <v>75288</v>
      </c>
      <c r="I7672" s="164" t="s">
        <v>22</v>
      </c>
      <c r="L7672" s="164">
        <v>2024</v>
      </c>
      <c r="M7672" s="164" t="s">
        <v>525</v>
      </c>
      <c r="N7672" s="164" t="s">
        <v>569</v>
      </c>
    </row>
    <row r="7673" spans="1:14" s="164" customFormat="1" ht="15" x14ac:dyDescent="0.15">
      <c r="A7673" s="164" t="s">
        <v>521</v>
      </c>
      <c r="B7673" s="164" t="s">
        <v>617</v>
      </c>
      <c r="C7673" s="164" t="s">
        <v>523</v>
      </c>
      <c r="D7673" s="164" t="s">
        <v>525</v>
      </c>
      <c r="E7673" s="164" t="s">
        <v>525</v>
      </c>
      <c r="F7673" s="193">
        <v>45754</v>
      </c>
      <c r="G7673" s="164" t="s">
        <v>589</v>
      </c>
      <c r="H7673" s="194">
        <v>351519</v>
      </c>
      <c r="I7673" s="164" t="s">
        <v>22</v>
      </c>
      <c r="L7673" s="164">
        <v>2024</v>
      </c>
      <c r="M7673" s="164" t="s">
        <v>525</v>
      </c>
      <c r="N7673" s="164" t="s">
        <v>569</v>
      </c>
    </row>
    <row r="7674" spans="1:14" s="164" customFormat="1" ht="15" x14ac:dyDescent="0.15">
      <c r="A7674" s="164" t="s">
        <v>521</v>
      </c>
      <c r="B7674" s="164" t="s">
        <v>638</v>
      </c>
      <c r="C7674" s="164" t="s">
        <v>523</v>
      </c>
      <c r="D7674" s="164" t="s">
        <v>525</v>
      </c>
      <c r="E7674" s="164" t="s">
        <v>531</v>
      </c>
      <c r="F7674" s="193">
        <v>45754</v>
      </c>
      <c r="G7674" s="164" t="s">
        <v>722</v>
      </c>
      <c r="H7674" s="194">
        <v>34857</v>
      </c>
      <c r="I7674" s="164" t="s">
        <v>22</v>
      </c>
      <c r="L7674" s="164">
        <v>2024</v>
      </c>
      <c r="M7674" s="164" t="s">
        <v>525</v>
      </c>
      <c r="N7674" s="164" t="s">
        <v>569</v>
      </c>
    </row>
    <row r="7675" spans="1:14" s="164" customFormat="1" ht="15" x14ac:dyDescent="0.15">
      <c r="A7675" s="164" t="s">
        <v>521</v>
      </c>
      <c r="B7675" s="164" t="s">
        <v>647</v>
      </c>
      <c r="C7675" s="164" t="s">
        <v>523</v>
      </c>
      <c r="D7675" s="164" t="s">
        <v>525</v>
      </c>
      <c r="E7675" s="164" t="s">
        <v>525</v>
      </c>
      <c r="F7675" s="193">
        <v>45754</v>
      </c>
      <c r="G7675" s="164" t="s">
        <v>650</v>
      </c>
      <c r="H7675" s="194">
        <v>336237</v>
      </c>
      <c r="I7675" s="164" t="s">
        <v>16</v>
      </c>
      <c r="L7675" s="164">
        <v>2024</v>
      </c>
      <c r="M7675" s="164" t="s">
        <v>525</v>
      </c>
      <c r="N7675" s="164" t="s">
        <v>569</v>
      </c>
    </row>
    <row r="7676" spans="1:14" s="164" customFormat="1" ht="15" x14ac:dyDescent="0.15">
      <c r="A7676" s="164" t="s">
        <v>521</v>
      </c>
      <c r="B7676" s="164" t="s">
        <v>647</v>
      </c>
      <c r="C7676" s="164" t="s">
        <v>523</v>
      </c>
      <c r="D7676" s="164" t="s">
        <v>525</v>
      </c>
      <c r="E7676" s="164" t="s">
        <v>519</v>
      </c>
      <c r="F7676" s="193">
        <v>45754</v>
      </c>
      <c r="G7676" s="164" t="s">
        <v>650</v>
      </c>
      <c r="H7676" s="194">
        <v>833420</v>
      </c>
      <c r="I7676" s="164" t="s">
        <v>16</v>
      </c>
      <c r="L7676" s="164">
        <v>2024</v>
      </c>
      <c r="M7676" s="164" t="s">
        <v>525</v>
      </c>
      <c r="N7676" s="164" t="s">
        <v>569</v>
      </c>
    </row>
    <row r="7677" spans="1:14" s="164" customFormat="1" ht="15" x14ac:dyDescent="0.15">
      <c r="A7677" s="164" t="s">
        <v>521</v>
      </c>
      <c r="B7677" s="164" t="s">
        <v>647</v>
      </c>
      <c r="C7677" s="164" t="s">
        <v>523</v>
      </c>
      <c r="D7677" s="164" t="s">
        <v>525</v>
      </c>
      <c r="E7677" s="164" t="s">
        <v>531</v>
      </c>
      <c r="F7677" s="193">
        <v>45754</v>
      </c>
      <c r="G7677" s="164" t="s">
        <v>650</v>
      </c>
      <c r="H7677" s="194">
        <v>2147537</v>
      </c>
      <c r="I7677" s="164" t="s">
        <v>16</v>
      </c>
      <c r="L7677" s="164">
        <v>2024</v>
      </c>
      <c r="M7677" s="164" t="s">
        <v>525</v>
      </c>
      <c r="N7677" s="164" t="s">
        <v>569</v>
      </c>
    </row>
    <row r="7678" spans="1:14" s="164" customFormat="1" ht="15" x14ac:dyDescent="0.15">
      <c r="A7678" s="164" t="s">
        <v>521</v>
      </c>
      <c r="B7678" s="164" t="s">
        <v>647</v>
      </c>
      <c r="C7678" s="164" t="s">
        <v>523</v>
      </c>
      <c r="D7678" s="164" t="s">
        <v>525</v>
      </c>
      <c r="E7678" s="164" t="s">
        <v>525</v>
      </c>
      <c r="F7678" s="193">
        <v>45754</v>
      </c>
      <c r="G7678" s="164" t="s">
        <v>648</v>
      </c>
      <c r="H7678" s="194">
        <v>165933</v>
      </c>
      <c r="I7678" s="164" t="s">
        <v>16</v>
      </c>
      <c r="L7678" s="164">
        <v>2024</v>
      </c>
      <c r="M7678" s="164" t="s">
        <v>525</v>
      </c>
      <c r="N7678" s="164" t="s">
        <v>569</v>
      </c>
    </row>
    <row r="7679" spans="1:14" s="164" customFormat="1" ht="15" x14ac:dyDescent="0.15">
      <c r="A7679" s="164" t="s">
        <v>521</v>
      </c>
      <c r="B7679" s="164" t="s">
        <v>647</v>
      </c>
      <c r="C7679" s="164" t="s">
        <v>523</v>
      </c>
      <c r="D7679" s="164" t="s">
        <v>525</v>
      </c>
      <c r="E7679" s="164" t="s">
        <v>531</v>
      </c>
      <c r="F7679" s="193">
        <v>45754</v>
      </c>
      <c r="G7679" s="164" t="s">
        <v>648</v>
      </c>
      <c r="H7679" s="194">
        <v>139955</v>
      </c>
      <c r="I7679" s="164" t="s">
        <v>16</v>
      </c>
      <c r="L7679" s="164">
        <v>2024</v>
      </c>
      <c r="M7679" s="164" t="s">
        <v>525</v>
      </c>
      <c r="N7679" s="164" t="s">
        <v>569</v>
      </c>
    </row>
    <row r="7680" spans="1:14" s="164" customFormat="1" ht="15" x14ac:dyDescent="0.15">
      <c r="A7680" s="164" t="s">
        <v>521</v>
      </c>
      <c r="B7680" s="164" t="s">
        <v>617</v>
      </c>
      <c r="C7680" s="164" t="s">
        <v>523</v>
      </c>
      <c r="D7680" s="164" t="s">
        <v>525</v>
      </c>
      <c r="E7680" s="164" t="s">
        <v>519</v>
      </c>
      <c r="F7680" s="193">
        <v>45754</v>
      </c>
      <c r="G7680" s="164" t="s">
        <v>651</v>
      </c>
      <c r="H7680" s="194">
        <v>235675</v>
      </c>
      <c r="I7680" s="164" t="s">
        <v>16</v>
      </c>
      <c r="L7680" s="164">
        <v>2024</v>
      </c>
      <c r="M7680" s="164" t="s">
        <v>525</v>
      </c>
      <c r="N7680" s="164" t="s">
        <v>569</v>
      </c>
    </row>
    <row r="7681" spans="1:14" s="164" customFormat="1" ht="15" x14ac:dyDescent="0.15">
      <c r="A7681" s="164" t="s">
        <v>521</v>
      </c>
      <c r="B7681" s="164" t="s">
        <v>647</v>
      </c>
      <c r="C7681" s="164" t="s">
        <v>523</v>
      </c>
      <c r="D7681" s="164" t="s">
        <v>525</v>
      </c>
      <c r="E7681" s="164" t="s">
        <v>525</v>
      </c>
      <c r="F7681" s="193">
        <v>45754</v>
      </c>
      <c r="G7681" s="164" t="s">
        <v>651</v>
      </c>
      <c r="H7681" s="194">
        <v>100800</v>
      </c>
      <c r="I7681" s="164" t="s">
        <v>16</v>
      </c>
      <c r="L7681" s="164">
        <v>2024</v>
      </c>
      <c r="M7681" s="164" t="s">
        <v>525</v>
      </c>
      <c r="N7681" s="164" t="s">
        <v>569</v>
      </c>
    </row>
    <row r="7682" spans="1:14" s="164" customFormat="1" ht="15" x14ac:dyDescent="0.15">
      <c r="A7682" s="164" t="s">
        <v>521</v>
      </c>
      <c r="B7682" s="164" t="s">
        <v>647</v>
      </c>
      <c r="C7682" s="164" t="s">
        <v>523</v>
      </c>
      <c r="D7682" s="164" t="s">
        <v>525</v>
      </c>
      <c r="E7682" s="164" t="s">
        <v>525</v>
      </c>
      <c r="F7682" s="193">
        <v>45754</v>
      </c>
      <c r="G7682" s="164" t="s">
        <v>649</v>
      </c>
      <c r="H7682" s="194">
        <v>579260</v>
      </c>
      <c r="I7682" s="164" t="s">
        <v>16</v>
      </c>
      <c r="L7682" s="164">
        <v>2024</v>
      </c>
      <c r="M7682" s="164" t="s">
        <v>525</v>
      </c>
      <c r="N7682" s="164" t="s">
        <v>569</v>
      </c>
    </row>
    <row r="7683" spans="1:14" s="164" customFormat="1" ht="15" x14ac:dyDescent="0.15">
      <c r="A7683" s="164" t="s">
        <v>521</v>
      </c>
      <c r="B7683" s="164" t="s">
        <v>647</v>
      </c>
      <c r="C7683" s="164" t="s">
        <v>523</v>
      </c>
      <c r="D7683" s="164" t="s">
        <v>525</v>
      </c>
      <c r="E7683" s="164" t="s">
        <v>531</v>
      </c>
      <c r="F7683" s="193">
        <v>45754</v>
      </c>
      <c r="G7683" s="164" t="s">
        <v>649</v>
      </c>
      <c r="H7683" s="194">
        <v>309485</v>
      </c>
      <c r="I7683" s="164" t="s">
        <v>16</v>
      </c>
      <c r="L7683" s="164">
        <v>2024</v>
      </c>
      <c r="M7683" s="164" t="s">
        <v>525</v>
      </c>
      <c r="N7683" s="164" t="s">
        <v>569</v>
      </c>
    </row>
    <row r="7684" spans="1:14" s="164" customFormat="1" ht="15" x14ac:dyDescent="0.15">
      <c r="A7684" s="164" t="s">
        <v>521</v>
      </c>
      <c r="B7684" s="164" t="s">
        <v>609</v>
      </c>
      <c r="C7684" s="164" t="s">
        <v>523</v>
      </c>
      <c r="D7684" s="164" t="s">
        <v>530</v>
      </c>
      <c r="E7684" s="164" t="s">
        <v>518</v>
      </c>
      <c r="F7684" s="193">
        <v>45753</v>
      </c>
      <c r="G7684" s="164" t="s">
        <v>25</v>
      </c>
      <c r="H7684" s="194">
        <v>44800</v>
      </c>
      <c r="I7684" s="164" t="s">
        <v>16</v>
      </c>
      <c r="J7684" s="164">
        <v>112</v>
      </c>
      <c r="L7684" s="164">
        <v>2025</v>
      </c>
      <c r="M7684" s="164" t="s">
        <v>525</v>
      </c>
      <c r="N7684" s="164" t="s">
        <v>526</v>
      </c>
    </row>
    <row r="7685" spans="1:14" s="164" customFormat="1" ht="15" x14ac:dyDescent="0.15">
      <c r="A7685" s="164" t="s">
        <v>521</v>
      </c>
      <c r="B7685" s="164" t="s">
        <v>609</v>
      </c>
      <c r="C7685" s="164" t="s">
        <v>523</v>
      </c>
      <c r="D7685" s="164" t="s">
        <v>524</v>
      </c>
      <c r="E7685" s="164" t="s">
        <v>519</v>
      </c>
      <c r="F7685" s="193">
        <v>45753</v>
      </c>
      <c r="G7685" s="164" t="s">
        <v>25</v>
      </c>
      <c r="H7685" s="194">
        <v>28900</v>
      </c>
      <c r="I7685" s="164" t="s">
        <v>16</v>
      </c>
      <c r="J7685" s="164">
        <v>340</v>
      </c>
      <c r="L7685" s="164">
        <v>2025</v>
      </c>
      <c r="M7685" s="164" t="s">
        <v>525</v>
      </c>
      <c r="N7685" s="164" t="s">
        <v>526</v>
      </c>
    </row>
    <row r="7686" spans="1:14" s="164" customFormat="1" ht="15" x14ac:dyDescent="0.15">
      <c r="A7686" s="164" t="s">
        <v>521</v>
      </c>
      <c r="B7686" s="164" t="s">
        <v>609</v>
      </c>
      <c r="C7686" s="164" t="s">
        <v>523</v>
      </c>
      <c r="D7686" s="164" t="s">
        <v>530</v>
      </c>
      <c r="E7686" s="164" t="s">
        <v>517</v>
      </c>
      <c r="F7686" s="193">
        <v>45753</v>
      </c>
      <c r="G7686" s="164" t="s">
        <v>25</v>
      </c>
      <c r="H7686" s="194">
        <v>492800</v>
      </c>
      <c r="I7686" s="164" t="s">
        <v>16</v>
      </c>
      <c r="J7686" s="164">
        <v>1232</v>
      </c>
      <c r="L7686" s="164">
        <v>2025</v>
      </c>
      <c r="M7686" s="164" t="s">
        <v>525</v>
      </c>
      <c r="N7686" s="164" t="s">
        <v>526</v>
      </c>
    </row>
    <row r="7687" spans="1:14" s="164" customFormat="1" ht="15" x14ac:dyDescent="0.15">
      <c r="A7687" s="164" t="s">
        <v>521</v>
      </c>
      <c r="B7687" s="164" t="s">
        <v>609</v>
      </c>
      <c r="C7687" s="164" t="s">
        <v>523</v>
      </c>
      <c r="D7687" s="164" t="s">
        <v>524</v>
      </c>
      <c r="E7687" s="164" t="s">
        <v>519</v>
      </c>
      <c r="F7687" s="193">
        <v>45752</v>
      </c>
      <c r="G7687" s="164" t="s">
        <v>25</v>
      </c>
      <c r="H7687" s="194">
        <v>7225</v>
      </c>
      <c r="I7687" s="164" t="s">
        <v>16</v>
      </c>
      <c r="J7687" s="164">
        <v>85</v>
      </c>
      <c r="L7687" s="164">
        <v>2025</v>
      </c>
      <c r="M7687" s="164" t="s">
        <v>525</v>
      </c>
      <c r="N7687" s="164" t="s">
        <v>526</v>
      </c>
    </row>
    <row r="7688" spans="1:14" s="164" customFormat="1" ht="15" x14ac:dyDescent="0.15">
      <c r="A7688" s="164" t="s">
        <v>521</v>
      </c>
      <c r="B7688" s="164" t="s">
        <v>609</v>
      </c>
      <c r="C7688" s="164" t="s">
        <v>523</v>
      </c>
      <c r="D7688" s="164" t="s">
        <v>530</v>
      </c>
      <c r="E7688" s="164" t="s">
        <v>518</v>
      </c>
      <c r="F7688" s="193">
        <v>45752</v>
      </c>
      <c r="G7688" s="164" t="s">
        <v>25</v>
      </c>
      <c r="H7688" s="194">
        <v>89600</v>
      </c>
      <c r="I7688" s="164" t="s">
        <v>16</v>
      </c>
      <c r="J7688" s="164">
        <v>224</v>
      </c>
      <c r="L7688" s="164">
        <v>2025</v>
      </c>
      <c r="M7688" s="164" t="s">
        <v>525</v>
      </c>
      <c r="N7688" s="164" t="s">
        <v>526</v>
      </c>
    </row>
    <row r="7689" spans="1:14" s="164" customFormat="1" ht="15" x14ac:dyDescent="0.15">
      <c r="A7689" s="164" t="s">
        <v>521</v>
      </c>
      <c r="B7689" s="164" t="s">
        <v>686</v>
      </c>
      <c r="C7689" s="164" t="s">
        <v>523</v>
      </c>
      <c r="D7689" s="164" t="s">
        <v>525</v>
      </c>
      <c r="E7689" s="164" t="s">
        <v>525</v>
      </c>
      <c r="F7689" s="193">
        <v>45752</v>
      </c>
      <c r="G7689" s="164" t="s">
        <v>23</v>
      </c>
      <c r="H7689" s="194">
        <v>19532</v>
      </c>
      <c r="I7689" s="164" t="s">
        <v>22</v>
      </c>
      <c r="L7689" s="164">
        <v>2024</v>
      </c>
      <c r="M7689" s="164" t="s">
        <v>525</v>
      </c>
      <c r="N7689" s="164" t="s">
        <v>569</v>
      </c>
    </row>
    <row r="7690" spans="1:14" s="164" customFormat="1" ht="15" x14ac:dyDescent="0.15">
      <c r="A7690" s="164" t="s">
        <v>521</v>
      </c>
      <c r="B7690" s="164" t="s">
        <v>609</v>
      </c>
      <c r="C7690" s="164" t="s">
        <v>523</v>
      </c>
      <c r="D7690" s="164" t="s">
        <v>530</v>
      </c>
      <c r="E7690" s="164" t="s">
        <v>517</v>
      </c>
      <c r="F7690" s="193">
        <v>45752</v>
      </c>
      <c r="G7690" s="164" t="s">
        <v>25</v>
      </c>
      <c r="H7690" s="194">
        <v>694400</v>
      </c>
      <c r="I7690" s="164" t="s">
        <v>16</v>
      </c>
      <c r="J7690" s="164">
        <v>1736</v>
      </c>
      <c r="L7690" s="164">
        <v>2025</v>
      </c>
      <c r="M7690" s="164" t="s">
        <v>525</v>
      </c>
      <c r="N7690" s="164" t="s">
        <v>526</v>
      </c>
    </row>
    <row r="7691" spans="1:14" s="164" customFormat="1" ht="15" x14ac:dyDescent="0.15">
      <c r="A7691" s="164" t="s">
        <v>521</v>
      </c>
      <c r="B7691" s="164" t="s">
        <v>638</v>
      </c>
      <c r="C7691" s="164" t="s">
        <v>523</v>
      </c>
      <c r="D7691" s="164" t="s">
        <v>525</v>
      </c>
      <c r="E7691" s="164" t="s">
        <v>531</v>
      </c>
      <c r="F7691" s="193">
        <v>45751</v>
      </c>
      <c r="G7691" s="164" t="s">
        <v>589</v>
      </c>
      <c r="H7691" s="194">
        <v>1859110</v>
      </c>
      <c r="I7691" s="164" t="s">
        <v>22</v>
      </c>
      <c r="L7691" s="164">
        <v>2024</v>
      </c>
      <c r="M7691" s="164" t="s">
        <v>525</v>
      </c>
      <c r="N7691" s="164" t="s">
        <v>569</v>
      </c>
    </row>
    <row r="7692" spans="1:14" s="164" customFormat="1" ht="15" x14ac:dyDescent="0.15">
      <c r="A7692" s="164" t="s">
        <v>521</v>
      </c>
      <c r="B7692" s="164" t="s">
        <v>609</v>
      </c>
      <c r="C7692" s="164" t="s">
        <v>523</v>
      </c>
      <c r="D7692" s="164" t="s">
        <v>530</v>
      </c>
      <c r="E7692" s="164" t="s">
        <v>518</v>
      </c>
      <c r="F7692" s="193">
        <v>45751</v>
      </c>
      <c r="G7692" s="164" t="s">
        <v>25</v>
      </c>
      <c r="H7692" s="194">
        <v>89600</v>
      </c>
      <c r="I7692" s="164" t="s">
        <v>16</v>
      </c>
      <c r="J7692" s="164">
        <v>224</v>
      </c>
      <c r="L7692" s="164">
        <v>2025</v>
      </c>
      <c r="M7692" s="164" t="s">
        <v>525</v>
      </c>
      <c r="N7692" s="164" t="s">
        <v>526</v>
      </c>
    </row>
    <row r="7693" spans="1:14" s="164" customFormat="1" ht="15" x14ac:dyDescent="0.15">
      <c r="A7693" s="164" t="s">
        <v>521</v>
      </c>
      <c r="B7693" s="164" t="s">
        <v>603</v>
      </c>
      <c r="C7693" s="164" t="s">
        <v>523</v>
      </c>
      <c r="D7693" s="164" t="s">
        <v>525</v>
      </c>
      <c r="E7693" s="164" t="s">
        <v>525</v>
      </c>
      <c r="F7693" s="193">
        <v>45751</v>
      </c>
      <c r="G7693" s="164" t="s">
        <v>604</v>
      </c>
      <c r="H7693" s="194">
        <v>3784</v>
      </c>
      <c r="I7693" s="164" t="s">
        <v>22</v>
      </c>
      <c r="L7693" s="164">
        <v>2024</v>
      </c>
      <c r="M7693" s="164" t="s">
        <v>525</v>
      </c>
      <c r="N7693" s="164" t="s">
        <v>569</v>
      </c>
    </row>
    <row r="7694" spans="1:14" s="164" customFormat="1" ht="15" x14ac:dyDescent="0.15">
      <c r="A7694" s="164" t="s">
        <v>521</v>
      </c>
      <c r="B7694" s="164" t="s">
        <v>609</v>
      </c>
      <c r="C7694" s="164" t="s">
        <v>523</v>
      </c>
      <c r="D7694" s="164" t="s">
        <v>530</v>
      </c>
      <c r="E7694" s="164" t="s">
        <v>517</v>
      </c>
      <c r="F7694" s="193">
        <v>45751</v>
      </c>
      <c r="G7694" s="164" t="s">
        <v>25</v>
      </c>
      <c r="H7694" s="194">
        <v>806400</v>
      </c>
      <c r="I7694" s="164" t="s">
        <v>16</v>
      </c>
      <c r="J7694" s="164">
        <v>2016</v>
      </c>
      <c r="L7694" s="164">
        <v>2025</v>
      </c>
      <c r="M7694" s="164" t="s">
        <v>525</v>
      </c>
      <c r="N7694" s="164" t="s">
        <v>526</v>
      </c>
    </row>
    <row r="7695" spans="1:14" s="164" customFormat="1" ht="15" x14ac:dyDescent="0.15">
      <c r="A7695" s="164" t="s">
        <v>521</v>
      </c>
      <c r="B7695" s="164" t="s">
        <v>617</v>
      </c>
      <c r="C7695" s="164" t="s">
        <v>523</v>
      </c>
      <c r="D7695" s="164" t="s">
        <v>525</v>
      </c>
      <c r="E7695" s="164" t="s">
        <v>531</v>
      </c>
      <c r="F7695" s="193">
        <v>45751</v>
      </c>
      <c r="G7695" s="164" t="s">
        <v>23</v>
      </c>
      <c r="H7695" s="194">
        <v>42900</v>
      </c>
      <c r="I7695" s="164" t="s">
        <v>22</v>
      </c>
      <c r="L7695" s="164">
        <v>2024</v>
      </c>
      <c r="M7695" s="164" t="s">
        <v>525</v>
      </c>
      <c r="N7695" s="164" t="s">
        <v>569</v>
      </c>
    </row>
    <row r="7696" spans="1:14" s="164" customFormat="1" ht="15" x14ac:dyDescent="0.15">
      <c r="A7696" s="164" t="s">
        <v>521</v>
      </c>
      <c r="B7696" s="164" t="s">
        <v>647</v>
      </c>
      <c r="C7696" s="164" t="s">
        <v>523</v>
      </c>
      <c r="D7696" s="164" t="s">
        <v>525</v>
      </c>
      <c r="E7696" s="164" t="s">
        <v>531</v>
      </c>
      <c r="F7696" s="193">
        <v>45751</v>
      </c>
      <c r="G7696" s="164" t="s">
        <v>23</v>
      </c>
      <c r="H7696" s="194">
        <v>129745</v>
      </c>
      <c r="I7696" s="164" t="s">
        <v>22</v>
      </c>
      <c r="L7696" s="164">
        <v>2024</v>
      </c>
      <c r="M7696" s="164" t="s">
        <v>525</v>
      </c>
      <c r="N7696" s="164" t="s">
        <v>569</v>
      </c>
    </row>
    <row r="7697" spans="1:14" s="164" customFormat="1" ht="15" x14ac:dyDescent="0.15">
      <c r="A7697" s="164" t="s">
        <v>521</v>
      </c>
      <c r="B7697" s="164" t="s">
        <v>586</v>
      </c>
      <c r="C7697" s="164" t="s">
        <v>523</v>
      </c>
      <c r="D7697" s="164" t="s">
        <v>525</v>
      </c>
      <c r="E7697" s="164" t="s">
        <v>531</v>
      </c>
      <c r="F7697" s="193">
        <v>45751</v>
      </c>
      <c r="G7697" s="164" t="s">
        <v>23</v>
      </c>
      <c r="H7697" s="194">
        <v>86240</v>
      </c>
      <c r="I7697" s="164" t="s">
        <v>22</v>
      </c>
      <c r="L7697" s="164">
        <v>2024</v>
      </c>
      <c r="M7697" s="164" t="s">
        <v>525</v>
      </c>
      <c r="N7697" s="164" t="s">
        <v>569</v>
      </c>
    </row>
    <row r="7698" spans="1:14" s="164" customFormat="1" ht="15" x14ac:dyDescent="0.15">
      <c r="A7698" s="164" t="s">
        <v>521</v>
      </c>
      <c r="B7698" s="164" t="s">
        <v>617</v>
      </c>
      <c r="C7698" s="164" t="s">
        <v>523</v>
      </c>
      <c r="D7698" s="164" t="s">
        <v>525</v>
      </c>
      <c r="E7698" s="164" t="s">
        <v>531</v>
      </c>
      <c r="F7698" s="193">
        <v>45751</v>
      </c>
      <c r="G7698" s="164" t="s">
        <v>587</v>
      </c>
      <c r="H7698" s="194">
        <v>132000</v>
      </c>
      <c r="I7698" s="164" t="s">
        <v>22</v>
      </c>
      <c r="L7698" s="164">
        <v>2024</v>
      </c>
      <c r="M7698" s="164" t="s">
        <v>525</v>
      </c>
      <c r="N7698" s="164" t="s">
        <v>569</v>
      </c>
    </row>
    <row r="7699" spans="1:14" s="164" customFormat="1" ht="15" x14ac:dyDescent="0.15">
      <c r="A7699" s="164" t="s">
        <v>521</v>
      </c>
      <c r="B7699" s="164" t="s">
        <v>586</v>
      </c>
      <c r="C7699" s="164" t="s">
        <v>523</v>
      </c>
      <c r="D7699" s="164" t="s">
        <v>525</v>
      </c>
      <c r="E7699" s="164" t="s">
        <v>531</v>
      </c>
      <c r="F7699" s="193">
        <v>45751</v>
      </c>
      <c r="G7699" s="164" t="s">
        <v>587</v>
      </c>
      <c r="H7699" s="194">
        <v>120344</v>
      </c>
      <c r="I7699" s="164" t="s">
        <v>22</v>
      </c>
      <c r="L7699" s="164">
        <v>2024</v>
      </c>
      <c r="M7699" s="164" t="s">
        <v>525</v>
      </c>
      <c r="N7699" s="164" t="s">
        <v>569</v>
      </c>
    </row>
    <row r="7700" spans="1:14" s="164" customFormat="1" ht="15" x14ac:dyDescent="0.15">
      <c r="A7700" s="164" t="s">
        <v>521</v>
      </c>
      <c r="B7700" s="164" t="s">
        <v>647</v>
      </c>
      <c r="C7700" s="164" t="s">
        <v>523</v>
      </c>
      <c r="D7700" s="164" t="s">
        <v>525</v>
      </c>
      <c r="E7700" s="164" t="s">
        <v>531</v>
      </c>
      <c r="F7700" s="193">
        <v>45751</v>
      </c>
      <c r="G7700" s="164" t="s">
        <v>653</v>
      </c>
      <c r="H7700" s="194">
        <v>42240</v>
      </c>
      <c r="I7700" s="164" t="s">
        <v>22</v>
      </c>
      <c r="L7700" s="164">
        <v>2024</v>
      </c>
      <c r="M7700" s="164" t="s">
        <v>525</v>
      </c>
      <c r="N7700" s="164" t="s">
        <v>569</v>
      </c>
    </row>
    <row r="7701" spans="1:14" s="164" customFormat="1" ht="15" x14ac:dyDescent="0.15">
      <c r="A7701" s="164" t="s">
        <v>521</v>
      </c>
      <c r="B7701" s="164" t="s">
        <v>617</v>
      </c>
      <c r="C7701" s="164" t="s">
        <v>523</v>
      </c>
      <c r="D7701" s="164" t="s">
        <v>525</v>
      </c>
      <c r="E7701" s="164" t="s">
        <v>525</v>
      </c>
      <c r="F7701" s="193">
        <v>45751</v>
      </c>
      <c r="G7701" s="164" t="s">
        <v>568</v>
      </c>
      <c r="H7701" s="194">
        <v>37066</v>
      </c>
      <c r="I7701" s="164" t="s">
        <v>22</v>
      </c>
      <c r="L7701" s="164">
        <v>2024</v>
      </c>
      <c r="M7701" s="164" t="s">
        <v>525</v>
      </c>
      <c r="N7701" s="164" t="s">
        <v>569</v>
      </c>
    </row>
    <row r="7702" spans="1:14" s="164" customFormat="1" ht="15" x14ac:dyDescent="0.15">
      <c r="A7702" s="164" t="s">
        <v>521</v>
      </c>
      <c r="B7702" s="164" t="s">
        <v>617</v>
      </c>
      <c r="C7702" s="164" t="s">
        <v>523</v>
      </c>
      <c r="D7702" s="164" t="s">
        <v>525</v>
      </c>
      <c r="E7702" s="164" t="s">
        <v>519</v>
      </c>
      <c r="F7702" s="193">
        <v>45751</v>
      </c>
      <c r="G7702" s="164" t="s">
        <v>568</v>
      </c>
      <c r="H7702" s="194">
        <v>750750</v>
      </c>
      <c r="I7702" s="164" t="s">
        <v>22</v>
      </c>
      <c r="L7702" s="164">
        <v>2024</v>
      </c>
      <c r="M7702" s="164" t="s">
        <v>525</v>
      </c>
      <c r="N7702" s="164" t="s">
        <v>569</v>
      </c>
    </row>
    <row r="7703" spans="1:14" s="164" customFormat="1" ht="15" x14ac:dyDescent="0.15">
      <c r="A7703" s="164" t="s">
        <v>521</v>
      </c>
      <c r="B7703" s="164" t="s">
        <v>617</v>
      </c>
      <c r="C7703" s="164" t="s">
        <v>523</v>
      </c>
      <c r="D7703" s="164" t="s">
        <v>525</v>
      </c>
      <c r="E7703" s="164" t="s">
        <v>531</v>
      </c>
      <c r="F7703" s="193">
        <v>45751</v>
      </c>
      <c r="G7703" s="164" t="s">
        <v>568</v>
      </c>
      <c r="H7703" s="194">
        <v>786500</v>
      </c>
      <c r="I7703" s="164" t="s">
        <v>22</v>
      </c>
      <c r="L7703" s="164">
        <v>2024</v>
      </c>
      <c r="M7703" s="164" t="s">
        <v>525</v>
      </c>
      <c r="N7703" s="164" t="s">
        <v>569</v>
      </c>
    </row>
    <row r="7704" spans="1:14" s="164" customFormat="1" ht="15" x14ac:dyDescent="0.15">
      <c r="A7704" s="164" t="s">
        <v>521</v>
      </c>
      <c r="B7704" s="164" t="s">
        <v>638</v>
      </c>
      <c r="C7704" s="164" t="s">
        <v>523</v>
      </c>
      <c r="D7704" s="164" t="s">
        <v>525</v>
      </c>
      <c r="E7704" s="164" t="s">
        <v>519</v>
      </c>
      <c r="F7704" s="193">
        <v>45751</v>
      </c>
      <c r="G7704" s="164" t="s">
        <v>568</v>
      </c>
      <c r="H7704" s="194">
        <v>178750</v>
      </c>
      <c r="I7704" s="164" t="s">
        <v>22</v>
      </c>
      <c r="L7704" s="164">
        <v>2024</v>
      </c>
      <c r="M7704" s="164" t="s">
        <v>525</v>
      </c>
      <c r="N7704" s="164" t="s">
        <v>569</v>
      </c>
    </row>
    <row r="7705" spans="1:14" s="164" customFormat="1" ht="15" x14ac:dyDescent="0.15">
      <c r="A7705" s="164" t="s">
        <v>521</v>
      </c>
      <c r="B7705" s="164" t="s">
        <v>638</v>
      </c>
      <c r="C7705" s="164" t="s">
        <v>523</v>
      </c>
      <c r="D7705" s="164" t="s">
        <v>525</v>
      </c>
      <c r="E7705" s="164" t="s">
        <v>531</v>
      </c>
      <c r="F7705" s="193">
        <v>45751</v>
      </c>
      <c r="G7705" s="164" t="s">
        <v>568</v>
      </c>
      <c r="H7705" s="194">
        <v>500500</v>
      </c>
      <c r="I7705" s="164" t="s">
        <v>22</v>
      </c>
      <c r="L7705" s="164">
        <v>2024</v>
      </c>
      <c r="M7705" s="164" t="s">
        <v>525</v>
      </c>
      <c r="N7705" s="164" t="s">
        <v>569</v>
      </c>
    </row>
    <row r="7706" spans="1:14" s="164" customFormat="1" ht="15" x14ac:dyDescent="0.15">
      <c r="A7706" s="164" t="s">
        <v>521</v>
      </c>
      <c r="B7706" s="164" t="s">
        <v>617</v>
      </c>
      <c r="C7706" s="164" t="s">
        <v>523</v>
      </c>
      <c r="D7706" s="164" t="s">
        <v>525</v>
      </c>
      <c r="E7706" s="164" t="s">
        <v>525</v>
      </c>
      <c r="F7706" s="193">
        <v>45751</v>
      </c>
      <c r="G7706" s="164" t="s">
        <v>589</v>
      </c>
      <c r="H7706" s="194">
        <v>87080</v>
      </c>
      <c r="I7706" s="164" t="s">
        <v>22</v>
      </c>
      <c r="L7706" s="164">
        <v>2024</v>
      </c>
      <c r="M7706" s="164" t="s">
        <v>525</v>
      </c>
      <c r="N7706" s="164" t="s">
        <v>569</v>
      </c>
    </row>
    <row r="7707" spans="1:14" s="164" customFormat="1" ht="15" x14ac:dyDescent="0.15">
      <c r="A7707" s="164" t="s">
        <v>521</v>
      </c>
      <c r="B7707" s="164" t="s">
        <v>617</v>
      </c>
      <c r="C7707" s="164" t="s">
        <v>523</v>
      </c>
      <c r="D7707" s="164" t="s">
        <v>525</v>
      </c>
      <c r="E7707" s="164" t="s">
        <v>519</v>
      </c>
      <c r="F7707" s="193">
        <v>45751</v>
      </c>
      <c r="G7707" s="164" t="s">
        <v>589</v>
      </c>
      <c r="H7707" s="194">
        <v>1107040</v>
      </c>
      <c r="I7707" s="164" t="s">
        <v>22</v>
      </c>
      <c r="L7707" s="164">
        <v>2024</v>
      </c>
      <c r="M7707" s="164" t="s">
        <v>525</v>
      </c>
      <c r="N7707" s="164" t="s">
        <v>569</v>
      </c>
    </row>
    <row r="7708" spans="1:14" s="164" customFormat="1" ht="15" x14ac:dyDescent="0.15">
      <c r="A7708" s="164" t="s">
        <v>521</v>
      </c>
      <c r="B7708" s="164" t="s">
        <v>617</v>
      </c>
      <c r="C7708" s="164" t="s">
        <v>523</v>
      </c>
      <c r="D7708" s="164" t="s">
        <v>525</v>
      </c>
      <c r="E7708" s="164" t="s">
        <v>531</v>
      </c>
      <c r="F7708" s="193">
        <v>45751</v>
      </c>
      <c r="G7708" s="164" t="s">
        <v>589</v>
      </c>
      <c r="H7708" s="194">
        <v>2256496</v>
      </c>
      <c r="I7708" s="164" t="s">
        <v>22</v>
      </c>
      <c r="L7708" s="164">
        <v>2024</v>
      </c>
      <c r="M7708" s="164" t="s">
        <v>525</v>
      </c>
      <c r="N7708" s="164" t="s">
        <v>569</v>
      </c>
    </row>
    <row r="7709" spans="1:14" s="164" customFormat="1" ht="15" x14ac:dyDescent="0.15">
      <c r="A7709" s="164" t="s">
        <v>521</v>
      </c>
      <c r="B7709" s="164" t="s">
        <v>638</v>
      </c>
      <c r="C7709" s="164" t="s">
        <v>523</v>
      </c>
      <c r="D7709" s="164" t="s">
        <v>525</v>
      </c>
      <c r="E7709" s="164" t="s">
        <v>519</v>
      </c>
      <c r="F7709" s="193">
        <v>45751</v>
      </c>
      <c r="G7709" s="164" t="s">
        <v>589</v>
      </c>
      <c r="H7709" s="194">
        <v>1432640</v>
      </c>
      <c r="I7709" s="164" t="s">
        <v>22</v>
      </c>
      <c r="L7709" s="164">
        <v>2024</v>
      </c>
      <c r="M7709" s="164" t="s">
        <v>525</v>
      </c>
      <c r="N7709" s="164" t="s">
        <v>569</v>
      </c>
    </row>
    <row r="7710" spans="1:14" s="164" customFormat="1" ht="15" x14ac:dyDescent="0.15">
      <c r="A7710" s="164" t="s">
        <v>521</v>
      </c>
      <c r="B7710" s="164" t="s">
        <v>647</v>
      </c>
      <c r="C7710" s="164" t="s">
        <v>523</v>
      </c>
      <c r="D7710" s="164" t="s">
        <v>525</v>
      </c>
      <c r="E7710" s="164" t="s">
        <v>531</v>
      </c>
      <c r="F7710" s="193">
        <v>45751</v>
      </c>
      <c r="G7710" s="164" t="s">
        <v>648</v>
      </c>
      <c r="H7710" s="194">
        <v>2</v>
      </c>
      <c r="I7710" s="164" t="s">
        <v>16</v>
      </c>
      <c r="L7710" s="164">
        <v>2024</v>
      </c>
      <c r="M7710" s="164" t="s">
        <v>525</v>
      </c>
      <c r="N7710" s="164" t="s">
        <v>569</v>
      </c>
    </row>
    <row r="7711" spans="1:14" s="164" customFormat="1" ht="15" x14ac:dyDescent="0.15">
      <c r="A7711" s="164" t="s">
        <v>521</v>
      </c>
      <c r="B7711" s="164" t="s">
        <v>647</v>
      </c>
      <c r="C7711" s="164" t="s">
        <v>523</v>
      </c>
      <c r="D7711" s="164" t="s">
        <v>525</v>
      </c>
      <c r="E7711" s="164" t="s">
        <v>525</v>
      </c>
      <c r="F7711" s="193">
        <v>45751</v>
      </c>
      <c r="G7711" s="164" t="s">
        <v>649</v>
      </c>
      <c r="H7711" s="194">
        <v>387838</v>
      </c>
      <c r="I7711" s="164" t="s">
        <v>16</v>
      </c>
      <c r="L7711" s="164">
        <v>2024</v>
      </c>
      <c r="M7711" s="164" t="s">
        <v>525</v>
      </c>
      <c r="N7711" s="164" t="s">
        <v>569</v>
      </c>
    </row>
    <row r="7712" spans="1:14" s="164" customFormat="1" ht="15" x14ac:dyDescent="0.15">
      <c r="A7712" s="164" t="s">
        <v>521</v>
      </c>
      <c r="B7712" s="164" t="s">
        <v>647</v>
      </c>
      <c r="C7712" s="164" t="s">
        <v>523</v>
      </c>
      <c r="D7712" s="164" t="s">
        <v>525</v>
      </c>
      <c r="E7712" s="164" t="s">
        <v>531</v>
      </c>
      <c r="F7712" s="193">
        <v>45751</v>
      </c>
      <c r="G7712" s="164" t="s">
        <v>650</v>
      </c>
      <c r="H7712" s="194">
        <v>1365595</v>
      </c>
      <c r="I7712" s="164" t="s">
        <v>16</v>
      </c>
      <c r="L7712" s="164">
        <v>2024</v>
      </c>
      <c r="M7712" s="164" t="s">
        <v>525</v>
      </c>
      <c r="N7712" s="164" t="s">
        <v>569</v>
      </c>
    </row>
    <row r="7713" spans="1:14" s="164" customFormat="1" ht="15" x14ac:dyDescent="0.15">
      <c r="A7713" s="164" t="s">
        <v>521</v>
      </c>
      <c r="B7713" s="164" t="s">
        <v>647</v>
      </c>
      <c r="C7713" s="164" t="s">
        <v>523</v>
      </c>
      <c r="D7713" s="164" t="s">
        <v>525</v>
      </c>
      <c r="E7713" s="164" t="s">
        <v>525</v>
      </c>
      <c r="F7713" s="193">
        <v>45751</v>
      </c>
      <c r="G7713" s="164" t="s">
        <v>648</v>
      </c>
      <c r="H7713" s="194">
        <v>7159</v>
      </c>
      <c r="I7713" s="164" t="s">
        <v>16</v>
      </c>
      <c r="L7713" s="164">
        <v>2024</v>
      </c>
      <c r="M7713" s="164" t="s">
        <v>525</v>
      </c>
      <c r="N7713" s="164" t="s">
        <v>569</v>
      </c>
    </row>
    <row r="7714" spans="1:14" s="164" customFormat="1" ht="15" x14ac:dyDescent="0.15">
      <c r="A7714" s="164" t="s">
        <v>521</v>
      </c>
      <c r="B7714" s="164" t="s">
        <v>647</v>
      </c>
      <c r="C7714" s="164" t="s">
        <v>523</v>
      </c>
      <c r="D7714" s="164" t="s">
        <v>525</v>
      </c>
      <c r="E7714" s="164" t="s">
        <v>525</v>
      </c>
      <c r="F7714" s="193">
        <v>45751</v>
      </c>
      <c r="G7714" s="164" t="s">
        <v>650</v>
      </c>
      <c r="H7714" s="194">
        <v>218390</v>
      </c>
      <c r="I7714" s="164" t="s">
        <v>16</v>
      </c>
      <c r="L7714" s="164">
        <v>2024</v>
      </c>
      <c r="M7714" s="164" t="s">
        <v>525</v>
      </c>
      <c r="N7714" s="164" t="s">
        <v>569</v>
      </c>
    </row>
    <row r="7715" spans="1:14" s="164" customFormat="1" ht="15" x14ac:dyDescent="0.15">
      <c r="A7715" s="164" t="s">
        <v>521</v>
      </c>
      <c r="B7715" s="164" t="s">
        <v>647</v>
      </c>
      <c r="C7715" s="164" t="s">
        <v>535</v>
      </c>
      <c r="D7715" s="164" t="s">
        <v>525</v>
      </c>
      <c r="E7715" s="164" t="s">
        <v>519</v>
      </c>
      <c r="F7715" s="193">
        <v>45751</v>
      </c>
      <c r="G7715" s="164" t="s">
        <v>650</v>
      </c>
      <c r="H7715" s="194">
        <v>38260</v>
      </c>
      <c r="I7715" s="164" t="s">
        <v>16</v>
      </c>
      <c r="L7715" s="164">
        <v>2024</v>
      </c>
      <c r="M7715" s="164" t="s">
        <v>525</v>
      </c>
      <c r="N7715" s="164" t="s">
        <v>569</v>
      </c>
    </row>
    <row r="7716" spans="1:14" s="164" customFormat="1" ht="15" x14ac:dyDescent="0.15">
      <c r="A7716" s="164" t="s">
        <v>521</v>
      </c>
      <c r="B7716" s="164" t="s">
        <v>647</v>
      </c>
      <c r="C7716" s="164" t="s">
        <v>523</v>
      </c>
      <c r="D7716" s="164" t="s">
        <v>525</v>
      </c>
      <c r="E7716" s="164" t="s">
        <v>519</v>
      </c>
      <c r="F7716" s="193">
        <v>45751</v>
      </c>
      <c r="G7716" s="164" t="s">
        <v>650</v>
      </c>
      <c r="H7716" s="194">
        <v>769292</v>
      </c>
      <c r="I7716" s="164" t="s">
        <v>16</v>
      </c>
      <c r="L7716" s="164">
        <v>2024</v>
      </c>
      <c r="M7716" s="164" t="s">
        <v>525</v>
      </c>
      <c r="N7716" s="164" t="s">
        <v>569</v>
      </c>
    </row>
    <row r="7717" spans="1:14" s="164" customFormat="1" ht="15" x14ac:dyDescent="0.15">
      <c r="A7717" s="164" t="s">
        <v>521</v>
      </c>
      <c r="B7717" s="164" t="s">
        <v>609</v>
      </c>
      <c r="C7717" s="164" t="s">
        <v>523</v>
      </c>
      <c r="D7717" s="164" t="s">
        <v>524</v>
      </c>
      <c r="E7717" s="164" t="s">
        <v>519</v>
      </c>
      <c r="F7717" s="193">
        <v>45751</v>
      </c>
      <c r="G7717" s="164" t="s">
        <v>25</v>
      </c>
      <c r="H7717" s="194">
        <v>14790</v>
      </c>
      <c r="I7717" s="164" t="s">
        <v>16</v>
      </c>
      <c r="J7717" s="164">
        <v>174</v>
      </c>
      <c r="L7717" s="164">
        <v>2025</v>
      </c>
      <c r="M7717" s="164" t="s">
        <v>525</v>
      </c>
      <c r="N7717" s="164" t="s">
        <v>526</v>
      </c>
    </row>
    <row r="7718" spans="1:14" s="164" customFormat="1" ht="15" x14ac:dyDescent="0.15">
      <c r="A7718" s="164" t="s">
        <v>521</v>
      </c>
      <c r="B7718" s="164" t="s">
        <v>647</v>
      </c>
      <c r="C7718" s="164" t="s">
        <v>523</v>
      </c>
      <c r="D7718" s="164" t="s">
        <v>525</v>
      </c>
      <c r="E7718" s="164" t="s">
        <v>525</v>
      </c>
      <c r="F7718" s="193">
        <v>45750</v>
      </c>
      <c r="G7718" s="164" t="s">
        <v>650</v>
      </c>
      <c r="H7718" s="194">
        <v>2054333</v>
      </c>
      <c r="I7718" s="164" t="s">
        <v>16</v>
      </c>
      <c r="L7718" s="164">
        <v>2024</v>
      </c>
      <c r="M7718" s="164" t="s">
        <v>525</v>
      </c>
      <c r="N7718" s="164" t="s">
        <v>569</v>
      </c>
    </row>
    <row r="7719" spans="1:14" s="164" customFormat="1" ht="15" x14ac:dyDescent="0.15">
      <c r="A7719" s="164" t="s">
        <v>521</v>
      </c>
      <c r="B7719" s="164" t="s">
        <v>609</v>
      </c>
      <c r="C7719" s="164" t="s">
        <v>523</v>
      </c>
      <c r="D7719" s="164" t="s">
        <v>530</v>
      </c>
      <c r="E7719" s="164" t="s">
        <v>518</v>
      </c>
      <c r="F7719" s="193">
        <v>45750</v>
      </c>
      <c r="G7719" s="164" t="s">
        <v>25</v>
      </c>
      <c r="H7719" s="194">
        <v>89600</v>
      </c>
      <c r="I7719" s="164" t="s">
        <v>16</v>
      </c>
      <c r="J7719" s="164">
        <v>223</v>
      </c>
      <c r="L7719" s="164">
        <v>2025</v>
      </c>
      <c r="M7719" s="164" t="s">
        <v>525</v>
      </c>
      <c r="N7719" s="164" t="s">
        <v>526</v>
      </c>
    </row>
    <row r="7720" spans="1:14" s="164" customFormat="1" ht="15" x14ac:dyDescent="0.15">
      <c r="A7720" s="164" t="s">
        <v>521</v>
      </c>
      <c r="B7720" s="164" t="s">
        <v>647</v>
      </c>
      <c r="C7720" s="164" t="s">
        <v>535</v>
      </c>
      <c r="D7720" s="164" t="s">
        <v>525</v>
      </c>
      <c r="E7720" s="164" t="s">
        <v>519</v>
      </c>
      <c r="F7720" s="193">
        <v>45750</v>
      </c>
      <c r="G7720" s="164" t="s">
        <v>650</v>
      </c>
      <c r="H7720" s="194">
        <v>37400</v>
      </c>
      <c r="I7720" s="164" t="s">
        <v>16</v>
      </c>
      <c r="L7720" s="164">
        <v>2024</v>
      </c>
      <c r="M7720" s="164" t="s">
        <v>525</v>
      </c>
      <c r="N7720" s="164" t="s">
        <v>569</v>
      </c>
    </row>
    <row r="7721" spans="1:14" s="164" customFormat="1" ht="15" x14ac:dyDescent="0.15">
      <c r="A7721" s="164" t="s">
        <v>521</v>
      </c>
      <c r="B7721" s="164" t="s">
        <v>609</v>
      </c>
      <c r="C7721" s="164" t="s">
        <v>523</v>
      </c>
      <c r="D7721" s="164" t="s">
        <v>530</v>
      </c>
      <c r="E7721" s="164" t="s">
        <v>517</v>
      </c>
      <c r="F7721" s="193">
        <v>45750</v>
      </c>
      <c r="G7721" s="164" t="s">
        <v>25</v>
      </c>
      <c r="H7721" s="194">
        <v>58000</v>
      </c>
      <c r="I7721" s="164" t="s">
        <v>16</v>
      </c>
      <c r="J7721" s="164">
        <v>145</v>
      </c>
      <c r="L7721" s="164">
        <v>2025</v>
      </c>
      <c r="M7721" s="164" t="s">
        <v>525</v>
      </c>
      <c r="N7721" s="164" t="s">
        <v>526</v>
      </c>
    </row>
    <row r="7722" spans="1:14" s="164" customFormat="1" ht="15" x14ac:dyDescent="0.15">
      <c r="A7722" s="164" t="s">
        <v>521</v>
      </c>
      <c r="B7722" s="164" t="s">
        <v>647</v>
      </c>
      <c r="C7722" s="164" t="s">
        <v>523</v>
      </c>
      <c r="D7722" s="164" t="s">
        <v>525</v>
      </c>
      <c r="E7722" s="164" t="s">
        <v>519</v>
      </c>
      <c r="F7722" s="193">
        <v>45750</v>
      </c>
      <c r="G7722" s="164" t="s">
        <v>650</v>
      </c>
      <c r="H7722" s="194">
        <v>925542</v>
      </c>
      <c r="I7722" s="164" t="s">
        <v>16</v>
      </c>
      <c r="L7722" s="164">
        <v>2024</v>
      </c>
      <c r="M7722" s="164" t="s">
        <v>525</v>
      </c>
      <c r="N7722" s="164" t="s">
        <v>569</v>
      </c>
    </row>
    <row r="7723" spans="1:14" s="164" customFormat="1" ht="15" x14ac:dyDescent="0.15">
      <c r="A7723" s="164" t="s">
        <v>521</v>
      </c>
      <c r="B7723" s="164" t="s">
        <v>647</v>
      </c>
      <c r="C7723" s="164" t="s">
        <v>523</v>
      </c>
      <c r="D7723" s="164" t="s">
        <v>525</v>
      </c>
      <c r="E7723" s="164" t="s">
        <v>531</v>
      </c>
      <c r="F7723" s="193">
        <v>45750</v>
      </c>
      <c r="G7723" s="164" t="s">
        <v>650</v>
      </c>
      <c r="H7723" s="194">
        <v>1770142</v>
      </c>
      <c r="I7723" s="164" t="s">
        <v>16</v>
      </c>
      <c r="L7723" s="164">
        <v>2024</v>
      </c>
      <c r="M7723" s="164" t="s">
        <v>525</v>
      </c>
      <c r="N7723" s="164" t="s">
        <v>569</v>
      </c>
    </row>
    <row r="7724" spans="1:14" s="164" customFormat="1" ht="15" x14ac:dyDescent="0.15">
      <c r="A7724" s="164" t="s">
        <v>521</v>
      </c>
      <c r="B7724" s="164" t="s">
        <v>647</v>
      </c>
      <c r="C7724" s="164" t="s">
        <v>523</v>
      </c>
      <c r="D7724" s="164" t="s">
        <v>525</v>
      </c>
      <c r="E7724" s="164" t="s">
        <v>525</v>
      </c>
      <c r="F7724" s="193">
        <v>45750</v>
      </c>
      <c r="G7724" s="164" t="s">
        <v>648</v>
      </c>
      <c r="H7724" s="194">
        <v>205746</v>
      </c>
      <c r="I7724" s="164" t="s">
        <v>16</v>
      </c>
      <c r="L7724" s="164">
        <v>2024</v>
      </c>
      <c r="M7724" s="164" t="s">
        <v>525</v>
      </c>
      <c r="N7724" s="164" t="s">
        <v>569</v>
      </c>
    </row>
    <row r="7725" spans="1:14" s="164" customFormat="1" ht="15" x14ac:dyDescent="0.15">
      <c r="A7725" s="164" t="s">
        <v>521</v>
      </c>
      <c r="B7725" s="164" t="s">
        <v>647</v>
      </c>
      <c r="C7725" s="164" t="s">
        <v>523</v>
      </c>
      <c r="D7725" s="164" t="s">
        <v>525</v>
      </c>
      <c r="E7725" s="164" t="s">
        <v>531</v>
      </c>
      <c r="F7725" s="193">
        <v>45750</v>
      </c>
      <c r="G7725" s="164" t="s">
        <v>648</v>
      </c>
      <c r="H7725" s="194">
        <v>58014</v>
      </c>
      <c r="I7725" s="164" t="s">
        <v>16</v>
      </c>
      <c r="L7725" s="164">
        <v>2024</v>
      </c>
      <c r="M7725" s="164" t="s">
        <v>525</v>
      </c>
      <c r="N7725" s="164" t="s">
        <v>569</v>
      </c>
    </row>
    <row r="7726" spans="1:14" s="164" customFormat="1" ht="15" x14ac:dyDescent="0.15">
      <c r="A7726" s="164" t="s">
        <v>521</v>
      </c>
      <c r="B7726" s="164" t="s">
        <v>647</v>
      </c>
      <c r="C7726" s="164" t="s">
        <v>523</v>
      </c>
      <c r="D7726" s="164" t="s">
        <v>525</v>
      </c>
      <c r="E7726" s="164" t="s">
        <v>525</v>
      </c>
      <c r="F7726" s="193">
        <v>45750</v>
      </c>
      <c r="G7726" s="164" t="s">
        <v>651</v>
      </c>
      <c r="H7726" s="194">
        <v>105380</v>
      </c>
      <c r="I7726" s="164" t="s">
        <v>16</v>
      </c>
      <c r="L7726" s="164">
        <v>2024</v>
      </c>
      <c r="M7726" s="164" t="s">
        <v>525</v>
      </c>
      <c r="N7726" s="164" t="s">
        <v>569</v>
      </c>
    </row>
    <row r="7727" spans="1:14" s="164" customFormat="1" ht="15" x14ac:dyDescent="0.15">
      <c r="A7727" s="164" t="s">
        <v>521</v>
      </c>
      <c r="B7727" s="164" t="s">
        <v>647</v>
      </c>
      <c r="C7727" s="164" t="s">
        <v>523</v>
      </c>
      <c r="D7727" s="164" t="s">
        <v>525</v>
      </c>
      <c r="E7727" s="164" t="s">
        <v>525</v>
      </c>
      <c r="F7727" s="193">
        <v>45750</v>
      </c>
      <c r="G7727" s="164" t="s">
        <v>649</v>
      </c>
      <c r="H7727" s="194">
        <v>1166660</v>
      </c>
      <c r="I7727" s="164" t="s">
        <v>16</v>
      </c>
      <c r="L7727" s="164">
        <v>2024</v>
      </c>
      <c r="M7727" s="164" t="s">
        <v>525</v>
      </c>
      <c r="N7727" s="164" t="s">
        <v>569</v>
      </c>
    </row>
    <row r="7728" spans="1:14" s="164" customFormat="1" ht="15" x14ac:dyDescent="0.15">
      <c r="A7728" s="164" t="s">
        <v>521</v>
      </c>
      <c r="B7728" s="164" t="s">
        <v>647</v>
      </c>
      <c r="C7728" s="164" t="s">
        <v>523</v>
      </c>
      <c r="D7728" s="164" t="s">
        <v>525</v>
      </c>
      <c r="E7728" s="164" t="s">
        <v>531</v>
      </c>
      <c r="F7728" s="193">
        <v>45750</v>
      </c>
      <c r="G7728" s="164" t="s">
        <v>649</v>
      </c>
      <c r="H7728" s="194">
        <v>74338</v>
      </c>
      <c r="I7728" s="164" t="s">
        <v>16</v>
      </c>
      <c r="L7728" s="164">
        <v>2024</v>
      </c>
      <c r="M7728" s="164" t="s">
        <v>525</v>
      </c>
      <c r="N7728" s="164" t="s">
        <v>569</v>
      </c>
    </row>
    <row r="7729" spans="1:14" s="164" customFormat="1" ht="15" x14ac:dyDescent="0.15">
      <c r="A7729" s="164" t="s">
        <v>521</v>
      </c>
      <c r="B7729" s="164" t="s">
        <v>617</v>
      </c>
      <c r="C7729" s="164" t="s">
        <v>523</v>
      </c>
      <c r="D7729" s="164" t="s">
        <v>525</v>
      </c>
      <c r="E7729" s="164" t="s">
        <v>531</v>
      </c>
      <c r="F7729" s="193">
        <v>45750</v>
      </c>
      <c r="G7729" s="164" t="s">
        <v>619</v>
      </c>
      <c r="H7729" s="194">
        <v>221206</v>
      </c>
      <c r="I7729" s="164" t="s">
        <v>22</v>
      </c>
      <c r="L7729" s="164">
        <v>2024</v>
      </c>
      <c r="M7729" s="164" t="s">
        <v>525</v>
      </c>
      <c r="N7729" s="164" t="s">
        <v>569</v>
      </c>
    </row>
    <row r="7730" spans="1:14" s="164" customFormat="1" ht="15" x14ac:dyDescent="0.15">
      <c r="A7730" s="164" t="s">
        <v>521</v>
      </c>
      <c r="B7730" s="164" t="s">
        <v>617</v>
      </c>
      <c r="C7730" s="164" t="s">
        <v>523</v>
      </c>
      <c r="D7730" s="164" t="s">
        <v>525</v>
      </c>
      <c r="E7730" s="164" t="s">
        <v>531</v>
      </c>
      <c r="F7730" s="193">
        <v>45750</v>
      </c>
      <c r="G7730" s="164" t="s">
        <v>620</v>
      </c>
      <c r="H7730" s="194">
        <v>42900</v>
      </c>
      <c r="I7730" s="164" t="s">
        <v>22</v>
      </c>
      <c r="L7730" s="164">
        <v>2024</v>
      </c>
      <c r="M7730" s="164" t="s">
        <v>525</v>
      </c>
      <c r="N7730" s="164" t="s">
        <v>569</v>
      </c>
    </row>
    <row r="7731" spans="1:14" s="164" customFormat="1" ht="15" x14ac:dyDescent="0.15">
      <c r="A7731" s="164" t="s">
        <v>521</v>
      </c>
      <c r="B7731" s="164" t="s">
        <v>617</v>
      </c>
      <c r="C7731" s="164" t="s">
        <v>523</v>
      </c>
      <c r="D7731" s="164" t="s">
        <v>525</v>
      </c>
      <c r="E7731" s="164" t="s">
        <v>519</v>
      </c>
      <c r="F7731" s="193">
        <v>45750</v>
      </c>
      <c r="G7731" s="164" t="s">
        <v>587</v>
      </c>
      <c r="H7731" s="194">
        <v>143000</v>
      </c>
      <c r="I7731" s="164" t="s">
        <v>22</v>
      </c>
      <c r="L7731" s="164">
        <v>2024</v>
      </c>
      <c r="M7731" s="164" t="s">
        <v>525</v>
      </c>
      <c r="N7731" s="164" t="s">
        <v>569</v>
      </c>
    </row>
    <row r="7732" spans="1:14" s="164" customFormat="1" ht="15" x14ac:dyDescent="0.15">
      <c r="A7732" s="164" t="s">
        <v>521</v>
      </c>
      <c r="B7732" s="164" t="s">
        <v>647</v>
      </c>
      <c r="C7732" s="164" t="s">
        <v>523</v>
      </c>
      <c r="D7732" s="164" t="s">
        <v>525</v>
      </c>
      <c r="E7732" s="164" t="s">
        <v>531</v>
      </c>
      <c r="F7732" s="193">
        <v>45750</v>
      </c>
      <c r="G7732" s="164" t="s">
        <v>653</v>
      </c>
      <c r="H7732" s="194">
        <v>116890</v>
      </c>
      <c r="I7732" s="164" t="s">
        <v>22</v>
      </c>
      <c r="L7732" s="164">
        <v>2024</v>
      </c>
      <c r="M7732" s="164" t="s">
        <v>525</v>
      </c>
      <c r="N7732" s="164" t="s">
        <v>569</v>
      </c>
    </row>
    <row r="7733" spans="1:14" s="164" customFormat="1" ht="15" x14ac:dyDescent="0.15">
      <c r="A7733" s="164" t="s">
        <v>521</v>
      </c>
      <c r="B7733" s="164" t="s">
        <v>617</v>
      </c>
      <c r="C7733" s="164" t="s">
        <v>523</v>
      </c>
      <c r="D7733" s="164" t="s">
        <v>525</v>
      </c>
      <c r="E7733" s="164" t="s">
        <v>525</v>
      </c>
      <c r="F7733" s="193">
        <v>45750</v>
      </c>
      <c r="G7733" s="164" t="s">
        <v>589</v>
      </c>
      <c r="H7733" s="194">
        <v>280892</v>
      </c>
      <c r="I7733" s="164" t="s">
        <v>22</v>
      </c>
      <c r="L7733" s="164">
        <v>2024</v>
      </c>
      <c r="M7733" s="164" t="s">
        <v>525</v>
      </c>
      <c r="N7733" s="164" t="s">
        <v>569</v>
      </c>
    </row>
    <row r="7734" spans="1:14" s="164" customFormat="1" ht="15" x14ac:dyDescent="0.15">
      <c r="A7734" s="164" t="s">
        <v>521</v>
      </c>
      <c r="B7734" s="164" t="s">
        <v>617</v>
      </c>
      <c r="C7734" s="164" t="s">
        <v>523</v>
      </c>
      <c r="D7734" s="164" t="s">
        <v>525</v>
      </c>
      <c r="E7734" s="164" t="s">
        <v>531</v>
      </c>
      <c r="F7734" s="193">
        <v>45750</v>
      </c>
      <c r="G7734" s="164" t="s">
        <v>589</v>
      </c>
      <c r="H7734" s="194">
        <v>79200</v>
      </c>
      <c r="I7734" s="164" t="s">
        <v>22</v>
      </c>
      <c r="L7734" s="164">
        <v>2024</v>
      </c>
      <c r="M7734" s="164" t="s">
        <v>525</v>
      </c>
      <c r="N7734" s="164" t="s">
        <v>569</v>
      </c>
    </row>
    <row r="7735" spans="1:14" s="164" customFormat="1" ht="15" x14ac:dyDescent="0.15">
      <c r="A7735" s="164" t="s">
        <v>521</v>
      </c>
      <c r="B7735" s="164" t="s">
        <v>603</v>
      </c>
      <c r="C7735" s="164" t="s">
        <v>523</v>
      </c>
      <c r="D7735" s="164" t="s">
        <v>525</v>
      </c>
      <c r="E7735" s="164" t="s">
        <v>525</v>
      </c>
      <c r="F7735" s="193">
        <v>45750</v>
      </c>
      <c r="G7735" s="164" t="s">
        <v>604</v>
      </c>
      <c r="H7735" s="194">
        <v>12674</v>
      </c>
      <c r="I7735" s="164" t="s">
        <v>22</v>
      </c>
      <c r="L7735" s="164">
        <v>2024</v>
      </c>
      <c r="M7735" s="164" t="s">
        <v>525</v>
      </c>
      <c r="N7735" s="164" t="s">
        <v>569</v>
      </c>
    </row>
    <row r="7736" spans="1:14" s="164" customFormat="1" ht="15" x14ac:dyDescent="0.15">
      <c r="A7736" s="164" t="s">
        <v>521</v>
      </c>
      <c r="B7736" s="164" t="s">
        <v>617</v>
      </c>
      <c r="C7736" s="164" t="s">
        <v>523</v>
      </c>
      <c r="D7736" s="164" t="s">
        <v>525</v>
      </c>
      <c r="E7736" s="164" t="s">
        <v>525</v>
      </c>
      <c r="F7736" s="193">
        <v>45750</v>
      </c>
      <c r="G7736" s="164" t="s">
        <v>23</v>
      </c>
      <c r="H7736" s="194">
        <v>377135</v>
      </c>
      <c r="I7736" s="164" t="s">
        <v>22</v>
      </c>
      <c r="L7736" s="164">
        <v>2024</v>
      </c>
      <c r="M7736" s="164" t="s">
        <v>525</v>
      </c>
      <c r="N7736" s="164" t="s">
        <v>569</v>
      </c>
    </row>
    <row r="7737" spans="1:14" s="164" customFormat="1" ht="15" x14ac:dyDescent="0.15">
      <c r="A7737" s="164" t="s">
        <v>521</v>
      </c>
      <c r="B7737" s="164" t="s">
        <v>617</v>
      </c>
      <c r="C7737" s="164" t="s">
        <v>523</v>
      </c>
      <c r="D7737" s="164" t="s">
        <v>525</v>
      </c>
      <c r="E7737" s="164" t="s">
        <v>531</v>
      </c>
      <c r="F7737" s="193">
        <v>45750</v>
      </c>
      <c r="G7737" s="164" t="s">
        <v>23</v>
      </c>
      <c r="H7737" s="194">
        <v>2619265</v>
      </c>
      <c r="I7737" s="164" t="s">
        <v>22</v>
      </c>
      <c r="L7737" s="164">
        <v>2024</v>
      </c>
      <c r="M7737" s="164" t="s">
        <v>525</v>
      </c>
      <c r="N7737" s="164" t="s">
        <v>569</v>
      </c>
    </row>
    <row r="7738" spans="1:14" s="164" customFormat="1" ht="15" x14ac:dyDescent="0.15">
      <c r="A7738" s="164" t="s">
        <v>521</v>
      </c>
      <c r="B7738" s="164" t="s">
        <v>617</v>
      </c>
      <c r="C7738" s="164" t="s">
        <v>523</v>
      </c>
      <c r="D7738" s="164" t="s">
        <v>525</v>
      </c>
      <c r="E7738" s="164" t="s">
        <v>531</v>
      </c>
      <c r="F7738" s="193">
        <v>45750</v>
      </c>
      <c r="G7738" s="164" t="s">
        <v>621</v>
      </c>
      <c r="H7738" s="194">
        <v>660000</v>
      </c>
      <c r="I7738" s="164" t="s">
        <v>22</v>
      </c>
      <c r="L7738" s="164">
        <v>2024</v>
      </c>
      <c r="M7738" s="164" t="s">
        <v>525</v>
      </c>
      <c r="N7738" s="164" t="s">
        <v>569</v>
      </c>
    </row>
    <row r="7739" spans="1:14" s="164" customFormat="1" ht="15" x14ac:dyDescent="0.15">
      <c r="A7739" s="164" t="s">
        <v>521</v>
      </c>
      <c r="B7739" s="164" t="s">
        <v>586</v>
      </c>
      <c r="C7739" s="164" t="s">
        <v>523</v>
      </c>
      <c r="D7739" s="164" t="s">
        <v>525</v>
      </c>
      <c r="E7739" s="164" t="s">
        <v>531</v>
      </c>
      <c r="F7739" s="193">
        <v>45750</v>
      </c>
      <c r="G7739" s="164" t="s">
        <v>722</v>
      </c>
      <c r="H7739" s="194">
        <v>356754</v>
      </c>
      <c r="I7739" s="164" t="s">
        <v>22</v>
      </c>
      <c r="L7739" s="164">
        <v>2024</v>
      </c>
      <c r="M7739" s="164" t="s">
        <v>525</v>
      </c>
      <c r="N7739" s="164" t="s">
        <v>569</v>
      </c>
    </row>
    <row r="7740" spans="1:14" s="164" customFormat="1" ht="15" x14ac:dyDescent="0.15">
      <c r="A7740" s="164" t="s">
        <v>521</v>
      </c>
      <c r="B7740" s="164" t="s">
        <v>609</v>
      </c>
      <c r="C7740" s="164" t="s">
        <v>523</v>
      </c>
      <c r="D7740" s="164" t="s">
        <v>530</v>
      </c>
      <c r="E7740" s="164" t="s">
        <v>518</v>
      </c>
      <c r="F7740" s="193">
        <v>45749</v>
      </c>
      <c r="G7740" s="164" t="s">
        <v>25</v>
      </c>
      <c r="H7740" s="194">
        <v>89600</v>
      </c>
      <c r="I7740" s="164" t="s">
        <v>16</v>
      </c>
      <c r="J7740" s="164">
        <v>224</v>
      </c>
      <c r="L7740" s="164">
        <v>2025</v>
      </c>
      <c r="M7740" s="164" t="s">
        <v>525</v>
      </c>
      <c r="N7740" s="164" t="s">
        <v>526</v>
      </c>
    </row>
    <row r="7741" spans="1:14" s="164" customFormat="1" ht="15" x14ac:dyDescent="0.15">
      <c r="A7741" s="164" t="s">
        <v>521</v>
      </c>
      <c r="B7741" s="164" t="s">
        <v>647</v>
      </c>
      <c r="C7741" s="164" t="s">
        <v>523</v>
      </c>
      <c r="D7741" s="164" t="s">
        <v>525</v>
      </c>
      <c r="E7741" s="164" t="s">
        <v>525</v>
      </c>
      <c r="F7741" s="193">
        <v>45749</v>
      </c>
      <c r="G7741" s="164" t="s">
        <v>650</v>
      </c>
      <c r="H7741" s="194">
        <v>1454959</v>
      </c>
      <c r="I7741" s="164" t="s">
        <v>16</v>
      </c>
      <c r="L7741" s="164">
        <v>2024</v>
      </c>
      <c r="M7741" s="164" t="s">
        <v>525</v>
      </c>
      <c r="N7741" s="164" t="s">
        <v>569</v>
      </c>
    </row>
    <row r="7742" spans="1:14" s="164" customFormat="1" ht="15" x14ac:dyDescent="0.15">
      <c r="A7742" s="164" t="s">
        <v>521</v>
      </c>
      <c r="B7742" s="164" t="s">
        <v>609</v>
      </c>
      <c r="C7742" s="164" t="s">
        <v>523</v>
      </c>
      <c r="D7742" s="164" t="s">
        <v>530</v>
      </c>
      <c r="E7742" s="164" t="s">
        <v>517</v>
      </c>
      <c r="F7742" s="193">
        <v>45749</v>
      </c>
      <c r="G7742" s="164" t="s">
        <v>25</v>
      </c>
      <c r="H7742" s="194">
        <v>58000</v>
      </c>
      <c r="I7742" s="164" t="s">
        <v>16</v>
      </c>
      <c r="J7742" s="164">
        <v>145</v>
      </c>
      <c r="L7742" s="164">
        <v>2025</v>
      </c>
      <c r="M7742" s="164" t="s">
        <v>525</v>
      </c>
      <c r="N7742" s="164" t="s">
        <v>526</v>
      </c>
    </row>
    <row r="7743" spans="1:14" s="164" customFormat="1" ht="15" x14ac:dyDescent="0.15">
      <c r="A7743" s="164" t="s">
        <v>521</v>
      </c>
      <c r="B7743" s="164" t="s">
        <v>647</v>
      </c>
      <c r="C7743" s="164" t="s">
        <v>523</v>
      </c>
      <c r="D7743" s="164" t="s">
        <v>525</v>
      </c>
      <c r="E7743" s="164" t="s">
        <v>519</v>
      </c>
      <c r="F7743" s="193">
        <v>45749</v>
      </c>
      <c r="G7743" s="164" t="s">
        <v>650</v>
      </c>
      <c r="H7743" s="194">
        <v>904285</v>
      </c>
      <c r="I7743" s="164" t="s">
        <v>16</v>
      </c>
      <c r="L7743" s="164">
        <v>2024</v>
      </c>
      <c r="M7743" s="164" t="s">
        <v>525</v>
      </c>
      <c r="N7743" s="164" t="s">
        <v>569</v>
      </c>
    </row>
    <row r="7744" spans="1:14" s="164" customFormat="1" ht="15" x14ac:dyDescent="0.15">
      <c r="A7744" s="164" t="s">
        <v>521</v>
      </c>
      <c r="B7744" s="164" t="s">
        <v>647</v>
      </c>
      <c r="C7744" s="164" t="s">
        <v>523</v>
      </c>
      <c r="D7744" s="164" t="s">
        <v>525</v>
      </c>
      <c r="E7744" s="164" t="s">
        <v>531</v>
      </c>
      <c r="F7744" s="193">
        <v>45749</v>
      </c>
      <c r="G7744" s="164" t="s">
        <v>650</v>
      </c>
      <c r="H7744" s="194">
        <v>3073387</v>
      </c>
      <c r="I7744" s="164" t="s">
        <v>16</v>
      </c>
      <c r="L7744" s="164">
        <v>2024</v>
      </c>
      <c r="M7744" s="164" t="s">
        <v>525</v>
      </c>
      <c r="N7744" s="164" t="s">
        <v>569</v>
      </c>
    </row>
    <row r="7745" spans="1:14" s="164" customFormat="1" ht="15" x14ac:dyDescent="0.15">
      <c r="A7745" s="164" t="s">
        <v>521</v>
      </c>
      <c r="B7745" s="164" t="s">
        <v>647</v>
      </c>
      <c r="C7745" s="164" t="s">
        <v>523</v>
      </c>
      <c r="D7745" s="164" t="s">
        <v>525</v>
      </c>
      <c r="E7745" s="164" t="s">
        <v>525</v>
      </c>
      <c r="F7745" s="193">
        <v>45749</v>
      </c>
      <c r="G7745" s="164" t="s">
        <v>648</v>
      </c>
      <c r="H7745" s="194">
        <v>128084</v>
      </c>
      <c r="I7745" s="164" t="s">
        <v>16</v>
      </c>
      <c r="L7745" s="164">
        <v>2024</v>
      </c>
      <c r="M7745" s="164" t="s">
        <v>525</v>
      </c>
      <c r="N7745" s="164" t="s">
        <v>569</v>
      </c>
    </row>
    <row r="7746" spans="1:14" s="164" customFormat="1" ht="15" x14ac:dyDescent="0.15">
      <c r="A7746" s="164" t="s">
        <v>521</v>
      </c>
      <c r="B7746" s="164" t="s">
        <v>647</v>
      </c>
      <c r="C7746" s="164" t="s">
        <v>523</v>
      </c>
      <c r="D7746" s="164" t="s">
        <v>525</v>
      </c>
      <c r="E7746" s="164" t="s">
        <v>531</v>
      </c>
      <c r="F7746" s="193">
        <v>45749</v>
      </c>
      <c r="G7746" s="164" t="s">
        <v>648</v>
      </c>
      <c r="H7746" s="194">
        <v>165620</v>
      </c>
      <c r="I7746" s="164" t="s">
        <v>16</v>
      </c>
      <c r="L7746" s="164">
        <v>2024</v>
      </c>
      <c r="M7746" s="164" t="s">
        <v>525</v>
      </c>
      <c r="N7746" s="164" t="s">
        <v>569</v>
      </c>
    </row>
    <row r="7747" spans="1:14" s="164" customFormat="1" ht="15" x14ac:dyDescent="0.15">
      <c r="A7747" s="164" t="s">
        <v>521</v>
      </c>
      <c r="B7747" s="164" t="s">
        <v>647</v>
      </c>
      <c r="C7747" s="164" t="s">
        <v>523</v>
      </c>
      <c r="D7747" s="164" t="s">
        <v>525</v>
      </c>
      <c r="E7747" s="164" t="s">
        <v>531</v>
      </c>
      <c r="F7747" s="193">
        <v>45749</v>
      </c>
      <c r="G7747" s="164" t="s">
        <v>651</v>
      </c>
      <c r="H7747" s="194">
        <v>40663</v>
      </c>
      <c r="I7747" s="164" t="s">
        <v>16</v>
      </c>
      <c r="L7747" s="164">
        <v>2024</v>
      </c>
      <c r="M7747" s="164" t="s">
        <v>525</v>
      </c>
      <c r="N7747" s="164" t="s">
        <v>569</v>
      </c>
    </row>
    <row r="7748" spans="1:14" s="164" customFormat="1" ht="15" x14ac:dyDescent="0.15">
      <c r="A7748" s="164" t="s">
        <v>521</v>
      </c>
      <c r="B7748" s="164" t="s">
        <v>647</v>
      </c>
      <c r="C7748" s="164" t="s">
        <v>523</v>
      </c>
      <c r="D7748" s="164" t="s">
        <v>525</v>
      </c>
      <c r="E7748" s="164" t="s">
        <v>525</v>
      </c>
      <c r="F7748" s="193">
        <v>45749</v>
      </c>
      <c r="G7748" s="164" t="s">
        <v>649</v>
      </c>
      <c r="H7748" s="194">
        <v>2399241</v>
      </c>
      <c r="I7748" s="164" t="s">
        <v>16</v>
      </c>
      <c r="L7748" s="164">
        <v>2024</v>
      </c>
      <c r="M7748" s="164" t="s">
        <v>525</v>
      </c>
      <c r="N7748" s="164" t="s">
        <v>569</v>
      </c>
    </row>
    <row r="7749" spans="1:14" s="164" customFormat="1" ht="15" x14ac:dyDescent="0.15">
      <c r="A7749" s="164" t="s">
        <v>521</v>
      </c>
      <c r="B7749" s="164" t="s">
        <v>647</v>
      </c>
      <c r="C7749" s="164" t="s">
        <v>523</v>
      </c>
      <c r="D7749" s="164" t="s">
        <v>525</v>
      </c>
      <c r="E7749" s="164" t="s">
        <v>531</v>
      </c>
      <c r="F7749" s="193">
        <v>45749</v>
      </c>
      <c r="G7749" s="164" t="s">
        <v>649</v>
      </c>
      <c r="H7749" s="194">
        <v>2921127</v>
      </c>
      <c r="I7749" s="164" t="s">
        <v>16</v>
      </c>
      <c r="L7749" s="164">
        <v>2024</v>
      </c>
      <c r="M7749" s="164" t="s">
        <v>525</v>
      </c>
      <c r="N7749" s="164" t="s">
        <v>569</v>
      </c>
    </row>
    <row r="7750" spans="1:14" s="164" customFormat="1" ht="15" x14ac:dyDescent="0.15">
      <c r="A7750" s="164" t="s">
        <v>521</v>
      </c>
      <c r="B7750" s="164" t="s">
        <v>647</v>
      </c>
      <c r="C7750" s="164" t="s">
        <v>523</v>
      </c>
      <c r="D7750" s="164" t="s">
        <v>525</v>
      </c>
      <c r="E7750" s="164" t="s">
        <v>531</v>
      </c>
      <c r="F7750" s="193">
        <v>45749</v>
      </c>
      <c r="G7750" s="164" t="s">
        <v>652</v>
      </c>
      <c r="H7750" s="194">
        <v>79200</v>
      </c>
      <c r="I7750" s="164" t="s">
        <v>16</v>
      </c>
      <c r="L7750" s="164">
        <v>2024</v>
      </c>
      <c r="M7750" s="164" t="s">
        <v>525</v>
      </c>
      <c r="N7750" s="164" t="s">
        <v>569</v>
      </c>
    </row>
    <row r="7751" spans="1:14" s="164" customFormat="1" ht="15" x14ac:dyDescent="0.15">
      <c r="A7751" s="164" t="s">
        <v>521</v>
      </c>
      <c r="B7751" s="164" t="s">
        <v>647</v>
      </c>
      <c r="C7751" s="164" t="s">
        <v>523</v>
      </c>
      <c r="D7751" s="164" t="s">
        <v>525</v>
      </c>
      <c r="E7751" s="164" t="s">
        <v>525</v>
      </c>
      <c r="F7751" s="193">
        <v>45749</v>
      </c>
      <c r="G7751" s="164" t="s">
        <v>656</v>
      </c>
      <c r="H7751" s="194">
        <v>99792</v>
      </c>
      <c r="I7751" s="164" t="s">
        <v>16</v>
      </c>
      <c r="L7751" s="164">
        <v>2024</v>
      </c>
      <c r="M7751" s="164" t="s">
        <v>525</v>
      </c>
      <c r="N7751" s="164" t="s">
        <v>569</v>
      </c>
    </row>
    <row r="7752" spans="1:14" s="164" customFormat="1" ht="15" x14ac:dyDescent="0.15">
      <c r="A7752" s="164" t="s">
        <v>521</v>
      </c>
      <c r="B7752" s="164" t="s">
        <v>586</v>
      </c>
      <c r="C7752" s="164" t="s">
        <v>523</v>
      </c>
      <c r="D7752" s="164" t="s">
        <v>525</v>
      </c>
      <c r="E7752" s="164" t="s">
        <v>531</v>
      </c>
      <c r="F7752" s="193">
        <v>45749</v>
      </c>
      <c r="G7752" s="164" t="s">
        <v>619</v>
      </c>
      <c r="H7752" s="194">
        <v>322863</v>
      </c>
      <c r="I7752" s="164" t="s">
        <v>22</v>
      </c>
      <c r="L7752" s="164">
        <v>2024</v>
      </c>
      <c r="M7752" s="164" t="s">
        <v>525</v>
      </c>
      <c r="N7752" s="164" t="s">
        <v>569</v>
      </c>
    </row>
    <row r="7753" spans="1:14" s="164" customFormat="1" ht="15" x14ac:dyDescent="0.15">
      <c r="A7753" s="164" t="s">
        <v>521</v>
      </c>
      <c r="B7753" s="164" t="s">
        <v>617</v>
      </c>
      <c r="C7753" s="164" t="s">
        <v>523</v>
      </c>
      <c r="D7753" s="164" t="s">
        <v>525</v>
      </c>
      <c r="E7753" s="164" t="s">
        <v>519</v>
      </c>
      <c r="F7753" s="193">
        <v>45749</v>
      </c>
      <c r="G7753" s="164" t="s">
        <v>587</v>
      </c>
      <c r="H7753" s="194">
        <v>250250</v>
      </c>
      <c r="I7753" s="164" t="s">
        <v>22</v>
      </c>
      <c r="L7753" s="164">
        <v>2024</v>
      </c>
      <c r="M7753" s="164" t="s">
        <v>525</v>
      </c>
      <c r="N7753" s="164" t="s">
        <v>569</v>
      </c>
    </row>
    <row r="7754" spans="1:14" s="164" customFormat="1" ht="15" x14ac:dyDescent="0.15">
      <c r="A7754" s="164" t="s">
        <v>521</v>
      </c>
      <c r="B7754" s="164" t="s">
        <v>647</v>
      </c>
      <c r="C7754" s="164" t="s">
        <v>523</v>
      </c>
      <c r="D7754" s="164" t="s">
        <v>525</v>
      </c>
      <c r="E7754" s="164" t="s">
        <v>531</v>
      </c>
      <c r="F7754" s="193">
        <v>45749</v>
      </c>
      <c r="G7754" s="164" t="s">
        <v>653</v>
      </c>
      <c r="H7754" s="194">
        <v>243034</v>
      </c>
      <c r="I7754" s="164" t="s">
        <v>22</v>
      </c>
      <c r="L7754" s="164">
        <v>2024</v>
      </c>
      <c r="M7754" s="164" t="s">
        <v>525</v>
      </c>
      <c r="N7754" s="164" t="s">
        <v>569</v>
      </c>
    </row>
    <row r="7755" spans="1:14" s="164" customFormat="1" ht="15" x14ac:dyDescent="0.15">
      <c r="A7755" s="164" t="s">
        <v>521</v>
      </c>
      <c r="B7755" s="164" t="s">
        <v>617</v>
      </c>
      <c r="C7755" s="164" t="s">
        <v>523</v>
      </c>
      <c r="D7755" s="164" t="s">
        <v>525</v>
      </c>
      <c r="E7755" s="164" t="s">
        <v>525</v>
      </c>
      <c r="F7755" s="193">
        <v>45749</v>
      </c>
      <c r="G7755" s="164" t="s">
        <v>568</v>
      </c>
      <c r="H7755" s="194">
        <v>487648</v>
      </c>
      <c r="I7755" s="164" t="s">
        <v>22</v>
      </c>
      <c r="L7755" s="164">
        <v>2024</v>
      </c>
      <c r="M7755" s="164" t="s">
        <v>525</v>
      </c>
      <c r="N7755" s="164" t="s">
        <v>569</v>
      </c>
    </row>
    <row r="7756" spans="1:14" s="164" customFormat="1" ht="15" x14ac:dyDescent="0.15">
      <c r="A7756" s="164" t="s">
        <v>521</v>
      </c>
      <c r="B7756" s="164" t="s">
        <v>617</v>
      </c>
      <c r="C7756" s="164" t="s">
        <v>523</v>
      </c>
      <c r="D7756" s="164" t="s">
        <v>525</v>
      </c>
      <c r="E7756" s="164" t="s">
        <v>531</v>
      </c>
      <c r="F7756" s="193">
        <v>45749</v>
      </c>
      <c r="G7756" s="164" t="s">
        <v>568</v>
      </c>
      <c r="H7756" s="194">
        <v>133804</v>
      </c>
      <c r="I7756" s="164" t="s">
        <v>22</v>
      </c>
      <c r="L7756" s="164">
        <v>2024</v>
      </c>
      <c r="M7756" s="164" t="s">
        <v>525</v>
      </c>
      <c r="N7756" s="164" t="s">
        <v>569</v>
      </c>
    </row>
    <row r="7757" spans="1:14" s="164" customFormat="1" ht="15" x14ac:dyDescent="0.15">
      <c r="A7757" s="164" t="s">
        <v>521</v>
      </c>
      <c r="B7757" s="164" t="s">
        <v>586</v>
      </c>
      <c r="C7757" s="164" t="s">
        <v>523</v>
      </c>
      <c r="D7757" s="164" t="s">
        <v>525</v>
      </c>
      <c r="E7757" s="164" t="s">
        <v>525</v>
      </c>
      <c r="F7757" s="193">
        <v>45749</v>
      </c>
      <c r="G7757" s="164" t="s">
        <v>568</v>
      </c>
      <c r="H7757" s="194">
        <v>591096</v>
      </c>
      <c r="I7757" s="164" t="s">
        <v>22</v>
      </c>
      <c r="L7757" s="164">
        <v>2024</v>
      </c>
      <c r="M7757" s="164" t="s">
        <v>525</v>
      </c>
      <c r="N7757" s="164" t="s">
        <v>569</v>
      </c>
    </row>
    <row r="7758" spans="1:14" s="164" customFormat="1" ht="15" x14ac:dyDescent="0.15">
      <c r="A7758" s="164" t="s">
        <v>521</v>
      </c>
      <c r="B7758" s="164" t="s">
        <v>617</v>
      </c>
      <c r="C7758" s="164" t="s">
        <v>523</v>
      </c>
      <c r="D7758" s="164" t="s">
        <v>525</v>
      </c>
      <c r="E7758" s="164" t="s">
        <v>525</v>
      </c>
      <c r="F7758" s="193">
        <v>45749</v>
      </c>
      <c r="G7758" s="164" t="s">
        <v>589</v>
      </c>
      <c r="H7758" s="194">
        <v>171600</v>
      </c>
      <c r="I7758" s="164" t="s">
        <v>22</v>
      </c>
      <c r="L7758" s="164">
        <v>2024</v>
      </c>
      <c r="M7758" s="164" t="s">
        <v>525</v>
      </c>
      <c r="N7758" s="164" t="s">
        <v>569</v>
      </c>
    </row>
    <row r="7759" spans="1:14" s="164" customFormat="1" ht="15" x14ac:dyDescent="0.15">
      <c r="A7759" s="164" t="s">
        <v>521</v>
      </c>
      <c r="B7759" s="164" t="s">
        <v>617</v>
      </c>
      <c r="C7759" s="164" t="s">
        <v>523</v>
      </c>
      <c r="D7759" s="164" t="s">
        <v>525</v>
      </c>
      <c r="E7759" s="164" t="s">
        <v>531</v>
      </c>
      <c r="F7759" s="193">
        <v>45749</v>
      </c>
      <c r="G7759" s="164" t="s">
        <v>589</v>
      </c>
      <c r="H7759" s="194">
        <v>220000</v>
      </c>
      <c r="I7759" s="164" t="s">
        <v>22</v>
      </c>
      <c r="L7759" s="164">
        <v>2024</v>
      </c>
      <c r="M7759" s="164" t="s">
        <v>525</v>
      </c>
      <c r="N7759" s="164" t="s">
        <v>569</v>
      </c>
    </row>
    <row r="7760" spans="1:14" s="164" customFormat="1" ht="15" x14ac:dyDescent="0.15">
      <c r="A7760" s="164" t="s">
        <v>521</v>
      </c>
      <c r="B7760" s="164" t="s">
        <v>686</v>
      </c>
      <c r="C7760" s="164" t="s">
        <v>523</v>
      </c>
      <c r="D7760" s="164" t="s">
        <v>525</v>
      </c>
      <c r="E7760" s="164" t="s">
        <v>525</v>
      </c>
      <c r="F7760" s="193">
        <v>45749</v>
      </c>
      <c r="G7760" s="164" t="s">
        <v>589</v>
      </c>
      <c r="H7760" s="194">
        <v>54054</v>
      </c>
      <c r="I7760" s="164" t="s">
        <v>22</v>
      </c>
      <c r="L7760" s="164">
        <v>2024</v>
      </c>
      <c r="M7760" s="164" t="s">
        <v>525</v>
      </c>
      <c r="N7760" s="164" t="s">
        <v>569</v>
      </c>
    </row>
    <row r="7761" spans="1:14" s="164" customFormat="1" ht="15" x14ac:dyDescent="0.15">
      <c r="A7761" s="164" t="s">
        <v>521</v>
      </c>
      <c r="B7761" s="164" t="s">
        <v>586</v>
      </c>
      <c r="C7761" s="164" t="s">
        <v>523</v>
      </c>
      <c r="D7761" s="164" t="s">
        <v>525</v>
      </c>
      <c r="E7761" s="164" t="s">
        <v>531</v>
      </c>
      <c r="F7761" s="193">
        <v>45749</v>
      </c>
      <c r="G7761" s="164" t="s">
        <v>589</v>
      </c>
      <c r="H7761" s="194">
        <v>171948</v>
      </c>
      <c r="I7761" s="164" t="s">
        <v>22</v>
      </c>
      <c r="L7761" s="164">
        <v>2024</v>
      </c>
      <c r="M7761" s="164" t="s">
        <v>525</v>
      </c>
      <c r="N7761" s="164" t="s">
        <v>569</v>
      </c>
    </row>
    <row r="7762" spans="1:14" s="164" customFormat="1" ht="15" x14ac:dyDescent="0.15">
      <c r="A7762" s="164" t="s">
        <v>521</v>
      </c>
      <c r="B7762" s="164" t="s">
        <v>603</v>
      </c>
      <c r="C7762" s="164" t="s">
        <v>523</v>
      </c>
      <c r="D7762" s="164" t="s">
        <v>525</v>
      </c>
      <c r="E7762" s="164" t="s">
        <v>525</v>
      </c>
      <c r="F7762" s="193">
        <v>45749</v>
      </c>
      <c r="G7762" s="164" t="s">
        <v>604</v>
      </c>
      <c r="H7762" s="194">
        <v>8380</v>
      </c>
      <c r="I7762" s="164" t="s">
        <v>22</v>
      </c>
      <c r="L7762" s="164">
        <v>2024</v>
      </c>
      <c r="M7762" s="164" t="s">
        <v>525</v>
      </c>
      <c r="N7762" s="164" t="s">
        <v>569</v>
      </c>
    </row>
    <row r="7763" spans="1:14" s="164" customFormat="1" ht="15" x14ac:dyDescent="0.15">
      <c r="A7763" s="164" t="s">
        <v>521</v>
      </c>
      <c r="B7763" s="164" t="s">
        <v>617</v>
      </c>
      <c r="C7763" s="164" t="s">
        <v>523</v>
      </c>
      <c r="D7763" s="164" t="s">
        <v>525</v>
      </c>
      <c r="E7763" s="164" t="s">
        <v>525</v>
      </c>
      <c r="F7763" s="193">
        <v>45749</v>
      </c>
      <c r="G7763" s="164" t="s">
        <v>23</v>
      </c>
      <c r="H7763" s="194">
        <v>37613</v>
      </c>
      <c r="I7763" s="164" t="s">
        <v>22</v>
      </c>
      <c r="L7763" s="164">
        <v>2024</v>
      </c>
      <c r="M7763" s="164" t="s">
        <v>525</v>
      </c>
      <c r="N7763" s="164" t="s">
        <v>569</v>
      </c>
    </row>
    <row r="7764" spans="1:14" s="164" customFormat="1" ht="15" x14ac:dyDescent="0.15">
      <c r="A7764" s="164" t="s">
        <v>521</v>
      </c>
      <c r="B7764" s="164" t="s">
        <v>609</v>
      </c>
      <c r="C7764" s="164" t="s">
        <v>523</v>
      </c>
      <c r="D7764" s="164" t="s">
        <v>530</v>
      </c>
      <c r="E7764" s="164" t="s">
        <v>518</v>
      </c>
      <c r="F7764" s="193">
        <v>45748</v>
      </c>
      <c r="G7764" s="164" t="s">
        <v>25</v>
      </c>
      <c r="H7764" s="194">
        <v>179200</v>
      </c>
      <c r="I7764" s="164" t="s">
        <v>16</v>
      </c>
      <c r="J7764" s="164">
        <v>448</v>
      </c>
      <c r="L7764" s="164">
        <v>2025</v>
      </c>
      <c r="M7764" s="164" t="s">
        <v>525</v>
      </c>
      <c r="N7764" s="164" t="s">
        <v>526</v>
      </c>
    </row>
    <row r="7765" spans="1:14" s="164" customFormat="1" ht="15" x14ac:dyDescent="0.15">
      <c r="A7765" s="164" t="s">
        <v>521</v>
      </c>
      <c r="B7765" s="164" t="s">
        <v>617</v>
      </c>
      <c r="C7765" s="164" t="s">
        <v>523</v>
      </c>
      <c r="D7765" s="164" t="s">
        <v>525</v>
      </c>
      <c r="E7765" s="164" t="s">
        <v>519</v>
      </c>
      <c r="F7765" s="193">
        <v>45748</v>
      </c>
      <c r="G7765" s="164" t="s">
        <v>619</v>
      </c>
      <c r="H7765" s="194">
        <v>107250</v>
      </c>
      <c r="I7765" s="164" t="s">
        <v>22</v>
      </c>
      <c r="L7765" s="164">
        <v>2024</v>
      </c>
      <c r="M7765" s="164" t="s">
        <v>525</v>
      </c>
      <c r="N7765" s="164" t="s">
        <v>569</v>
      </c>
    </row>
    <row r="7766" spans="1:14" s="164" customFormat="1" ht="15" x14ac:dyDescent="0.15">
      <c r="A7766" s="164" t="s">
        <v>521</v>
      </c>
      <c r="B7766" s="164" t="s">
        <v>609</v>
      </c>
      <c r="C7766" s="164" t="s">
        <v>523</v>
      </c>
      <c r="D7766" s="164" t="s">
        <v>530</v>
      </c>
      <c r="E7766" s="164" t="s">
        <v>517</v>
      </c>
      <c r="F7766" s="193">
        <v>45748</v>
      </c>
      <c r="G7766" s="164" t="s">
        <v>25</v>
      </c>
      <c r="H7766" s="194">
        <v>784000</v>
      </c>
      <c r="I7766" s="164" t="s">
        <v>16</v>
      </c>
      <c r="J7766" s="164">
        <v>1960</v>
      </c>
      <c r="L7766" s="164">
        <v>2025</v>
      </c>
      <c r="M7766" s="164" t="s">
        <v>525</v>
      </c>
      <c r="N7766" s="164" t="s">
        <v>526</v>
      </c>
    </row>
    <row r="7767" spans="1:14" s="164" customFormat="1" ht="15" x14ac:dyDescent="0.15">
      <c r="A7767" s="164" t="s">
        <v>521</v>
      </c>
      <c r="B7767" s="164" t="s">
        <v>617</v>
      </c>
      <c r="C7767" s="164" t="s">
        <v>523</v>
      </c>
      <c r="D7767" s="164" t="s">
        <v>525</v>
      </c>
      <c r="E7767" s="164" t="s">
        <v>531</v>
      </c>
      <c r="F7767" s="193">
        <v>45748</v>
      </c>
      <c r="G7767" s="164" t="s">
        <v>587</v>
      </c>
      <c r="H7767" s="194">
        <v>184800</v>
      </c>
      <c r="I7767" s="164" t="s">
        <v>22</v>
      </c>
      <c r="L7767" s="164">
        <v>2024</v>
      </c>
      <c r="M7767" s="164" t="s">
        <v>525</v>
      </c>
      <c r="N7767" s="164" t="s">
        <v>569</v>
      </c>
    </row>
    <row r="7768" spans="1:14" s="164" customFormat="1" ht="15" x14ac:dyDescent="0.15">
      <c r="A7768" s="164" t="s">
        <v>521</v>
      </c>
      <c r="B7768" s="164" t="s">
        <v>586</v>
      </c>
      <c r="C7768" s="164" t="s">
        <v>523</v>
      </c>
      <c r="D7768" s="164" t="s">
        <v>525</v>
      </c>
      <c r="E7768" s="164" t="s">
        <v>531</v>
      </c>
      <c r="F7768" s="193">
        <v>45748</v>
      </c>
      <c r="G7768" s="164" t="s">
        <v>587</v>
      </c>
      <c r="H7768" s="194">
        <v>87166</v>
      </c>
      <c r="I7768" s="164" t="s">
        <v>22</v>
      </c>
      <c r="L7768" s="164">
        <v>2024</v>
      </c>
      <c r="M7768" s="164" t="s">
        <v>525</v>
      </c>
      <c r="N7768" s="164" t="s">
        <v>569</v>
      </c>
    </row>
    <row r="7769" spans="1:14" s="164" customFormat="1" ht="15" x14ac:dyDescent="0.15">
      <c r="A7769" s="164" t="s">
        <v>521</v>
      </c>
      <c r="B7769" s="164" t="s">
        <v>617</v>
      </c>
      <c r="C7769" s="164" t="s">
        <v>523</v>
      </c>
      <c r="D7769" s="164" t="s">
        <v>525</v>
      </c>
      <c r="E7769" s="164" t="s">
        <v>531</v>
      </c>
      <c r="F7769" s="193">
        <v>45748</v>
      </c>
      <c r="G7769" s="164" t="s">
        <v>589</v>
      </c>
      <c r="H7769" s="194">
        <v>450142</v>
      </c>
      <c r="I7769" s="164" t="s">
        <v>22</v>
      </c>
      <c r="L7769" s="164">
        <v>2024</v>
      </c>
      <c r="M7769" s="164" t="s">
        <v>525</v>
      </c>
      <c r="N7769" s="164" t="s">
        <v>569</v>
      </c>
    </row>
    <row r="7770" spans="1:14" s="164" customFormat="1" ht="15" x14ac:dyDescent="0.15">
      <c r="A7770" s="164" t="s">
        <v>521</v>
      </c>
      <c r="B7770" s="164" t="s">
        <v>638</v>
      </c>
      <c r="C7770" s="164" t="s">
        <v>523</v>
      </c>
      <c r="D7770" s="164" t="s">
        <v>525</v>
      </c>
      <c r="E7770" s="164" t="s">
        <v>519</v>
      </c>
      <c r="F7770" s="193">
        <v>45748</v>
      </c>
      <c r="G7770" s="164" t="s">
        <v>589</v>
      </c>
      <c r="H7770" s="194">
        <v>250250</v>
      </c>
      <c r="I7770" s="164" t="s">
        <v>22</v>
      </c>
      <c r="L7770" s="164">
        <v>2024</v>
      </c>
      <c r="M7770" s="164" t="s">
        <v>525</v>
      </c>
      <c r="N7770" s="164" t="s">
        <v>569</v>
      </c>
    </row>
    <row r="7771" spans="1:14" s="164" customFormat="1" ht="15" x14ac:dyDescent="0.15">
      <c r="A7771" s="164" t="s">
        <v>521</v>
      </c>
      <c r="B7771" s="164" t="s">
        <v>638</v>
      </c>
      <c r="C7771" s="164" t="s">
        <v>523</v>
      </c>
      <c r="D7771" s="164" t="s">
        <v>525</v>
      </c>
      <c r="E7771" s="164" t="s">
        <v>531</v>
      </c>
      <c r="F7771" s="193">
        <v>45748</v>
      </c>
      <c r="G7771" s="164" t="s">
        <v>589</v>
      </c>
      <c r="H7771" s="194">
        <v>1394250</v>
      </c>
      <c r="I7771" s="164" t="s">
        <v>22</v>
      </c>
      <c r="L7771" s="164">
        <v>2024</v>
      </c>
      <c r="M7771" s="164" t="s">
        <v>525</v>
      </c>
      <c r="N7771" s="164" t="s">
        <v>569</v>
      </c>
    </row>
    <row r="7772" spans="1:14" s="164" customFormat="1" ht="15" x14ac:dyDescent="0.15">
      <c r="A7772" s="164" t="s">
        <v>521</v>
      </c>
      <c r="B7772" s="164" t="s">
        <v>617</v>
      </c>
      <c r="C7772" s="164" t="s">
        <v>523</v>
      </c>
      <c r="D7772" s="164" t="s">
        <v>525</v>
      </c>
      <c r="E7772" s="164" t="s">
        <v>525</v>
      </c>
      <c r="F7772" s="193">
        <v>45748</v>
      </c>
      <c r="G7772" s="164" t="s">
        <v>23</v>
      </c>
      <c r="H7772" s="194">
        <v>557249</v>
      </c>
      <c r="I7772" s="164" t="s">
        <v>22</v>
      </c>
      <c r="L7772" s="164">
        <v>2024</v>
      </c>
      <c r="M7772" s="164" t="s">
        <v>525</v>
      </c>
      <c r="N7772" s="164" t="s">
        <v>569</v>
      </c>
    </row>
    <row r="7773" spans="1:14" s="164" customFormat="1" ht="15" x14ac:dyDescent="0.15">
      <c r="A7773" s="164" t="s">
        <v>521</v>
      </c>
      <c r="B7773" s="164" t="s">
        <v>617</v>
      </c>
      <c r="C7773" s="164" t="s">
        <v>523</v>
      </c>
      <c r="D7773" s="164" t="s">
        <v>525</v>
      </c>
      <c r="E7773" s="164" t="s">
        <v>531</v>
      </c>
      <c r="F7773" s="193">
        <v>45748</v>
      </c>
      <c r="G7773" s="164" t="s">
        <v>23</v>
      </c>
      <c r="H7773" s="194">
        <v>7762</v>
      </c>
      <c r="I7773" s="164" t="s">
        <v>22</v>
      </c>
      <c r="L7773" s="164">
        <v>2024</v>
      </c>
      <c r="M7773" s="164" t="s">
        <v>525</v>
      </c>
      <c r="N7773" s="164" t="s">
        <v>569</v>
      </c>
    </row>
    <row r="7774" spans="1:14" s="164" customFormat="1" ht="15" x14ac:dyDescent="0.15">
      <c r="A7774" s="164" t="s">
        <v>521</v>
      </c>
      <c r="B7774" s="164" t="s">
        <v>638</v>
      </c>
      <c r="C7774" s="164" t="s">
        <v>523</v>
      </c>
      <c r="D7774" s="164" t="s">
        <v>525</v>
      </c>
      <c r="E7774" s="164" t="s">
        <v>531</v>
      </c>
      <c r="F7774" s="193">
        <v>45748</v>
      </c>
      <c r="G7774" s="164" t="s">
        <v>23</v>
      </c>
      <c r="H7774" s="194">
        <v>85160</v>
      </c>
      <c r="I7774" s="164" t="s">
        <v>22</v>
      </c>
      <c r="L7774" s="164">
        <v>2024</v>
      </c>
      <c r="M7774" s="164" t="s">
        <v>525</v>
      </c>
      <c r="N7774" s="164" t="s">
        <v>569</v>
      </c>
    </row>
    <row r="7775" spans="1:14" s="164" customFormat="1" ht="15" x14ac:dyDescent="0.15">
      <c r="A7775" s="164" t="s">
        <v>521</v>
      </c>
      <c r="B7775" s="164" t="s">
        <v>617</v>
      </c>
      <c r="C7775" s="164" t="s">
        <v>523</v>
      </c>
      <c r="D7775" s="164" t="s">
        <v>525</v>
      </c>
      <c r="E7775" s="164" t="s">
        <v>531</v>
      </c>
      <c r="F7775" s="193">
        <v>45748</v>
      </c>
      <c r="G7775" s="164" t="s">
        <v>720</v>
      </c>
      <c r="H7775" s="194">
        <v>158400</v>
      </c>
      <c r="I7775" s="164" t="s">
        <v>22</v>
      </c>
      <c r="L7775" s="164">
        <v>2024</v>
      </c>
      <c r="M7775" s="164" t="s">
        <v>525</v>
      </c>
      <c r="N7775" s="164" t="s">
        <v>569</v>
      </c>
    </row>
    <row r="7776" spans="1:14" s="164" customFormat="1" ht="15" x14ac:dyDescent="0.15">
      <c r="A7776" s="164" t="s">
        <v>521</v>
      </c>
      <c r="B7776" s="164" t="s">
        <v>647</v>
      </c>
      <c r="C7776" s="164" t="s">
        <v>523</v>
      </c>
      <c r="D7776" s="164" t="s">
        <v>525</v>
      </c>
      <c r="E7776" s="164" t="s">
        <v>525</v>
      </c>
      <c r="F7776" s="193">
        <v>45748</v>
      </c>
      <c r="G7776" s="164" t="s">
        <v>650</v>
      </c>
      <c r="H7776" s="194">
        <v>6624642</v>
      </c>
      <c r="I7776" s="164" t="s">
        <v>16</v>
      </c>
      <c r="L7776" s="164">
        <v>2024</v>
      </c>
      <c r="M7776" s="164" t="s">
        <v>525</v>
      </c>
      <c r="N7776" s="164" t="s">
        <v>569</v>
      </c>
    </row>
    <row r="7777" spans="1:14" s="164" customFormat="1" ht="15" x14ac:dyDescent="0.15">
      <c r="A7777" s="164" t="s">
        <v>521</v>
      </c>
      <c r="B7777" s="164" t="s">
        <v>647</v>
      </c>
      <c r="C7777" s="164" t="s">
        <v>535</v>
      </c>
      <c r="D7777" s="164" t="s">
        <v>525</v>
      </c>
      <c r="E7777" s="164" t="s">
        <v>519</v>
      </c>
      <c r="F7777" s="193">
        <v>45748</v>
      </c>
      <c r="G7777" s="164" t="s">
        <v>650</v>
      </c>
      <c r="H7777" s="194">
        <v>51051</v>
      </c>
      <c r="I7777" s="164" t="s">
        <v>16</v>
      </c>
      <c r="L7777" s="164">
        <v>2024</v>
      </c>
      <c r="M7777" s="164" t="s">
        <v>525</v>
      </c>
      <c r="N7777" s="164" t="s">
        <v>569</v>
      </c>
    </row>
    <row r="7778" spans="1:14" s="164" customFormat="1" ht="15" x14ac:dyDescent="0.15">
      <c r="A7778" s="164" t="s">
        <v>521</v>
      </c>
      <c r="B7778" s="164" t="s">
        <v>647</v>
      </c>
      <c r="C7778" s="164" t="s">
        <v>523</v>
      </c>
      <c r="D7778" s="164" t="s">
        <v>525</v>
      </c>
      <c r="E7778" s="164" t="s">
        <v>519</v>
      </c>
      <c r="F7778" s="193">
        <v>45748</v>
      </c>
      <c r="G7778" s="164" t="s">
        <v>650</v>
      </c>
      <c r="H7778" s="194">
        <v>1747850</v>
      </c>
      <c r="I7778" s="164" t="s">
        <v>16</v>
      </c>
      <c r="L7778" s="164">
        <v>2024</v>
      </c>
      <c r="M7778" s="164" t="s">
        <v>525</v>
      </c>
      <c r="N7778" s="164" t="s">
        <v>569</v>
      </c>
    </row>
    <row r="7779" spans="1:14" s="164" customFormat="1" ht="15" x14ac:dyDescent="0.15">
      <c r="A7779" s="164" t="s">
        <v>521</v>
      </c>
      <c r="B7779" s="164" t="s">
        <v>647</v>
      </c>
      <c r="C7779" s="164" t="s">
        <v>523</v>
      </c>
      <c r="D7779" s="164" t="s">
        <v>525</v>
      </c>
      <c r="E7779" s="164" t="s">
        <v>531</v>
      </c>
      <c r="F7779" s="193">
        <v>45748</v>
      </c>
      <c r="G7779" s="164" t="s">
        <v>650</v>
      </c>
      <c r="H7779" s="194">
        <v>7203425</v>
      </c>
      <c r="I7779" s="164" t="s">
        <v>16</v>
      </c>
      <c r="L7779" s="164">
        <v>2024</v>
      </c>
      <c r="M7779" s="164" t="s">
        <v>525</v>
      </c>
      <c r="N7779" s="164" t="s">
        <v>569</v>
      </c>
    </row>
    <row r="7780" spans="1:14" s="164" customFormat="1" ht="15" x14ac:dyDescent="0.15">
      <c r="A7780" s="164" t="s">
        <v>521</v>
      </c>
      <c r="B7780" s="164" t="s">
        <v>647</v>
      </c>
      <c r="C7780" s="164" t="s">
        <v>523</v>
      </c>
      <c r="D7780" s="164" t="s">
        <v>525</v>
      </c>
      <c r="E7780" s="164" t="s">
        <v>525</v>
      </c>
      <c r="F7780" s="193">
        <v>45748</v>
      </c>
      <c r="G7780" s="164" t="s">
        <v>648</v>
      </c>
      <c r="H7780" s="194">
        <v>33517</v>
      </c>
      <c r="I7780" s="164" t="s">
        <v>16</v>
      </c>
      <c r="L7780" s="164">
        <v>2024</v>
      </c>
      <c r="M7780" s="164" t="s">
        <v>525</v>
      </c>
      <c r="N7780" s="164" t="s">
        <v>569</v>
      </c>
    </row>
    <row r="7781" spans="1:14" s="164" customFormat="1" ht="15" x14ac:dyDescent="0.15">
      <c r="A7781" s="164" t="s">
        <v>521</v>
      </c>
      <c r="B7781" s="164" t="s">
        <v>647</v>
      </c>
      <c r="C7781" s="164" t="s">
        <v>523</v>
      </c>
      <c r="D7781" s="164" t="s">
        <v>525</v>
      </c>
      <c r="E7781" s="164" t="s">
        <v>531</v>
      </c>
      <c r="F7781" s="193">
        <v>45748</v>
      </c>
      <c r="G7781" s="164" t="s">
        <v>648</v>
      </c>
      <c r="H7781" s="194">
        <v>146575</v>
      </c>
      <c r="I7781" s="164" t="s">
        <v>16</v>
      </c>
      <c r="L7781" s="164">
        <v>2024</v>
      </c>
      <c r="M7781" s="164" t="s">
        <v>525</v>
      </c>
      <c r="N7781" s="164" t="s">
        <v>569</v>
      </c>
    </row>
    <row r="7782" spans="1:14" s="164" customFormat="1" ht="15" x14ac:dyDescent="0.15">
      <c r="A7782" s="164" t="s">
        <v>521</v>
      </c>
      <c r="B7782" s="164" t="s">
        <v>647</v>
      </c>
      <c r="C7782" s="164" t="s">
        <v>523</v>
      </c>
      <c r="D7782" s="164" t="s">
        <v>525</v>
      </c>
      <c r="E7782" s="164" t="s">
        <v>531</v>
      </c>
      <c r="F7782" s="193">
        <v>45748</v>
      </c>
      <c r="G7782" s="164" t="s">
        <v>651</v>
      </c>
      <c r="H7782" s="194">
        <v>830808</v>
      </c>
      <c r="I7782" s="164" t="s">
        <v>16</v>
      </c>
      <c r="L7782" s="164">
        <v>2024</v>
      </c>
      <c r="M7782" s="164" t="s">
        <v>525</v>
      </c>
      <c r="N7782" s="164" t="s">
        <v>569</v>
      </c>
    </row>
    <row r="7783" spans="1:14" s="164" customFormat="1" ht="15" x14ac:dyDescent="0.15">
      <c r="A7783" s="164" t="s">
        <v>521</v>
      </c>
      <c r="B7783" s="164" t="s">
        <v>647</v>
      </c>
      <c r="C7783" s="164" t="s">
        <v>523</v>
      </c>
      <c r="D7783" s="164" t="s">
        <v>525</v>
      </c>
      <c r="E7783" s="164" t="s">
        <v>525</v>
      </c>
      <c r="F7783" s="193">
        <v>45748</v>
      </c>
      <c r="G7783" s="164" t="s">
        <v>649</v>
      </c>
      <c r="H7783" s="194">
        <v>5165805</v>
      </c>
      <c r="I7783" s="164" t="s">
        <v>16</v>
      </c>
      <c r="L7783" s="164">
        <v>2024</v>
      </c>
      <c r="M7783" s="164" t="s">
        <v>525</v>
      </c>
      <c r="N7783" s="164" t="s">
        <v>569</v>
      </c>
    </row>
    <row r="7784" spans="1:14" s="164" customFormat="1" ht="15" x14ac:dyDescent="0.15">
      <c r="A7784" s="164" t="s">
        <v>521</v>
      </c>
      <c r="B7784" s="164" t="s">
        <v>647</v>
      </c>
      <c r="C7784" s="164" t="s">
        <v>523</v>
      </c>
      <c r="D7784" s="164" t="s">
        <v>525</v>
      </c>
      <c r="E7784" s="164" t="s">
        <v>531</v>
      </c>
      <c r="F7784" s="193">
        <v>45748</v>
      </c>
      <c r="G7784" s="164" t="s">
        <v>649</v>
      </c>
      <c r="H7784" s="194">
        <v>914353</v>
      </c>
      <c r="I7784" s="164" t="s">
        <v>16</v>
      </c>
      <c r="L7784" s="164">
        <v>2024</v>
      </c>
      <c r="M7784" s="164" t="s">
        <v>525</v>
      </c>
      <c r="N7784" s="164" t="s">
        <v>569</v>
      </c>
    </row>
    <row r="7785" spans="1:14" s="164" customFormat="1" ht="15" x14ac:dyDescent="0.15">
      <c r="A7785" s="164" t="s">
        <v>521</v>
      </c>
      <c r="B7785" s="164" t="s">
        <v>647</v>
      </c>
      <c r="C7785" s="164" t="s">
        <v>523</v>
      </c>
      <c r="D7785" s="164" t="s">
        <v>525</v>
      </c>
      <c r="E7785" s="164" t="s">
        <v>525</v>
      </c>
      <c r="F7785" s="193">
        <v>45748</v>
      </c>
      <c r="G7785" s="164" t="s">
        <v>652</v>
      </c>
      <c r="H7785" s="194">
        <v>346918</v>
      </c>
      <c r="I7785" s="164" t="s">
        <v>16</v>
      </c>
      <c r="L7785" s="164">
        <v>2024</v>
      </c>
      <c r="M7785" s="164" t="s">
        <v>525</v>
      </c>
      <c r="N7785" s="164" t="s">
        <v>569</v>
      </c>
    </row>
    <row r="7786" spans="1:14" s="164" customFormat="1" ht="15" x14ac:dyDescent="0.15">
      <c r="A7786" s="164" t="s">
        <v>521</v>
      </c>
      <c r="B7786" s="164" t="s">
        <v>647</v>
      </c>
      <c r="C7786" s="164" t="s">
        <v>523</v>
      </c>
      <c r="D7786" s="164" t="s">
        <v>525</v>
      </c>
      <c r="E7786" s="164" t="s">
        <v>531</v>
      </c>
      <c r="F7786" s="193">
        <v>45748</v>
      </c>
      <c r="G7786" s="164" t="s">
        <v>652</v>
      </c>
      <c r="H7786" s="194">
        <v>573760</v>
      </c>
      <c r="I7786" s="164" t="s">
        <v>16</v>
      </c>
      <c r="L7786" s="164">
        <v>2024</v>
      </c>
      <c r="M7786" s="164" t="s">
        <v>525</v>
      </c>
      <c r="N7786" s="164" t="s">
        <v>569</v>
      </c>
    </row>
    <row r="7787" spans="1:14" s="164" customFormat="1" ht="15" x14ac:dyDescent="0.15">
      <c r="A7787" s="164" t="s">
        <v>521</v>
      </c>
      <c r="B7787" s="164" t="s">
        <v>647</v>
      </c>
      <c r="C7787" s="164" t="s">
        <v>523</v>
      </c>
      <c r="D7787" s="164" t="s">
        <v>525</v>
      </c>
      <c r="E7787" s="164" t="s">
        <v>525</v>
      </c>
      <c r="F7787" s="193">
        <v>45748</v>
      </c>
      <c r="G7787" s="164" t="s">
        <v>656</v>
      </c>
      <c r="H7787" s="194">
        <v>49896</v>
      </c>
      <c r="I7787" s="164" t="s">
        <v>16</v>
      </c>
      <c r="L7787" s="164">
        <v>2024</v>
      </c>
      <c r="M7787" s="164" t="s">
        <v>525</v>
      </c>
      <c r="N7787" s="164" t="s">
        <v>569</v>
      </c>
    </row>
    <row r="7788" spans="1:14" s="164" customFormat="1" ht="15" x14ac:dyDescent="0.15">
      <c r="A7788" s="164" t="s">
        <v>521</v>
      </c>
      <c r="B7788" s="164" t="s">
        <v>609</v>
      </c>
      <c r="C7788" s="164" t="s">
        <v>523</v>
      </c>
      <c r="D7788" s="164" t="s">
        <v>530</v>
      </c>
      <c r="E7788" s="164" t="s">
        <v>518</v>
      </c>
      <c r="F7788" s="193">
        <v>45747</v>
      </c>
      <c r="G7788" s="164" t="s">
        <v>25</v>
      </c>
      <c r="H7788" s="194">
        <v>90400</v>
      </c>
      <c r="I7788" s="164" t="s">
        <v>16</v>
      </c>
      <c r="J7788" s="164">
        <v>226</v>
      </c>
      <c r="L7788" s="164">
        <v>2025</v>
      </c>
      <c r="M7788" s="164" t="s">
        <v>525</v>
      </c>
      <c r="N7788" s="164" t="s">
        <v>526</v>
      </c>
    </row>
    <row r="7789" spans="1:14" s="164" customFormat="1" ht="15" x14ac:dyDescent="0.15">
      <c r="A7789" s="164" t="s">
        <v>521</v>
      </c>
      <c r="B7789" s="164" t="s">
        <v>647</v>
      </c>
      <c r="C7789" s="164" t="s">
        <v>523</v>
      </c>
      <c r="D7789" s="164" t="s">
        <v>525</v>
      </c>
      <c r="E7789" s="164" t="s">
        <v>531</v>
      </c>
      <c r="F7789" s="193">
        <v>45747</v>
      </c>
      <c r="G7789" s="164" t="s">
        <v>653</v>
      </c>
      <c r="H7789" s="194">
        <v>123145</v>
      </c>
      <c r="I7789" s="164" t="s">
        <v>22</v>
      </c>
      <c r="L7789" s="164">
        <v>2024</v>
      </c>
      <c r="M7789" s="164" t="s">
        <v>525</v>
      </c>
      <c r="N7789" s="164" t="s">
        <v>569</v>
      </c>
    </row>
    <row r="7790" spans="1:14" s="164" customFormat="1" ht="15" x14ac:dyDescent="0.15">
      <c r="A7790" s="164" t="s">
        <v>521</v>
      </c>
      <c r="B7790" s="164" t="s">
        <v>609</v>
      </c>
      <c r="C7790" s="164" t="s">
        <v>523</v>
      </c>
      <c r="D7790" s="164" t="s">
        <v>530</v>
      </c>
      <c r="E7790" s="164" t="s">
        <v>517</v>
      </c>
      <c r="F7790" s="193">
        <v>45747</v>
      </c>
      <c r="G7790" s="164" t="s">
        <v>25</v>
      </c>
      <c r="H7790" s="194">
        <v>560000</v>
      </c>
      <c r="I7790" s="164" t="s">
        <v>16</v>
      </c>
      <c r="J7790" s="164">
        <v>1400</v>
      </c>
      <c r="L7790" s="164">
        <v>2025</v>
      </c>
      <c r="M7790" s="164" t="s">
        <v>525</v>
      </c>
      <c r="N7790" s="164" t="s">
        <v>526</v>
      </c>
    </row>
    <row r="7791" spans="1:14" s="164" customFormat="1" ht="15" x14ac:dyDescent="0.15">
      <c r="A7791" s="164" t="s">
        <v>521</v>
      </c>
      <c r="B7791" s="164" t="s">
        <v>617</v>
      </c>
      <c r="C7791" s="164" t="s">
        <v>523</v>
      </c>
      <c r="D7791" s="164" t="s">
        <v>525</v>
      </c>
      <c r="E7791" s="164" t="s">
        <v>525</v>
      </c>
      <c r="F7791" s="193">
        <v>45747</v>
      </c>
      <c r="G7791" s="164" t="s">
        <v>568</v>
      </c>
      <c r="H7791" s="194">
        <v>186971</v>
      </c>
      <c r="I7791" s="164" t="s">
        <v>22</v>
      </c>
      <c r="L7791" s="164">
        <v>2024</v>
      </c>
      <c r="M7791" s="164" t="s">
        <v>525</v>
      </c>
      <c r="N7791" s="164" t="s">
        <v>569</v>
      </c>
    </row>
    <row r="7792" spans="1:14" s="164" customFormat="1" ht="15" x14ac:dyDescent="0.15">
      <c r="A7792" s="164" t="s">
        <v>521</v>
      </c>
      <c r="B7792" s="164" t="s">
        <v>617</v>
      </c>
      <c r="C7792" s="164" t="s">
        <v>523</v>
      </c>
      <c r="D7792" s="164" t="s">
        <v>525</v>
      </c>
      <c r="E7792" s="164" t="s">
        <v>525</v>
      </c>
      <c r="F7792" s="193">
        <v>45747</v>
      </c>
      <c r="G7792" s="164" t="s">
        <v>589</v>
      </c>
      <c r="H7792" s="194">
        <v>238795</v>
      </c>
      <c r="I7792" s="164" t="s">
        <v>22</v>
      </c>
      <c r="L7792" s="164">
        <v>2024</v>
      </c>
      <c r="M7792" s="164" t="s">
        <v>525</v>
      </c>
      <c r="N7792" s="164" t="s">
        <v>569</v>
      </c>
    </row>
    <row r="7793" spans="1:14" s="164" customFormat="1" ht="15" x14ac:dyDescent="0.15">
      <c r="A7793" s="164" t="s">
        <v>521</v>
      </c>
      <c r="B7793" s="164" t="s">
        <v>617</v>
      </c>
      <c r="C7793" s="164" t="s">
        <v>523</v>
      </c>
      <c r="D7793" s="164" t="s">
        <v>525</v>
      </c>
      <c r="E7793" s="164" t="s">
        <v>531</v>
      </c>
      <c r="F7793" s="193">
        <v>45747</v>
      </c>
      <c r="G7793" s="164" t="s">
        <v>589</v>
      </c>
      <c r="H7793" s="194">
        <v>158400</v>
      </c>
      <c r="I7793" s="164" t="s">
        <v>22</v>
      </c>
      <c r="L7793" s="164">
        <v>2024</v>
      </c>
      <c r="M7793" s="164" t="s">
        <v>525</v>
      </c>
      <c r="N7793" s="164" t="s">
        <v>569</v>
      </c>
    </row>
    <row r="7794" spans="1:14" s="164" customFormat="1" ht="15" x14ac:dyDescent="0.15">
      <c r="A7794" s="164" t="s">
        <v>521</v>
      </c>
      <c r="B7794" s="164" t="s">
        <v>617</v>
      </c>
      <c r="C7794" s="164" t="s">
        <v>523</v>
      </c>
      <c r="D7794" s="164" t="s">
        <v>525</v>
      </c>
      <c r="E7794" s="164" t="s">
        <v>525</v>
      </c>
      <c r="F7794" s="193">
        <v>45747</v>
      </c>
      <c r="G7794" s="164" t="s">
        <v>23</v>
      </c>
      <c r="H7794" s="194">
        <v>198288</v>
      </c>
      <c r="I7794" s="164" t="s">
        <v>22</v>
      </c>
      <c r="L7794" s="164">
        <v>2024</v>
      </c>
      <c r="M7794" s="164" t="s">
        <v>525</v>
      </c>
      <c r="N7794" s="164" t="s">
        <v>569</v>
      </c>
    </row>
    <row r="7795" spans="1:14" s="164" customFormat="1" ht="15" x14ac:dyDescent="0.15">
      <c r="A7795" s="164" t="s">
        <v>521</v>
      </c>
      <c r="B7795" s="164" t="s">
        <v>617</v>
      </c>
      <c r="C7795" s="164" t="s">
        <v>523</v>
      </c>
      <c r="D7795" s="164" t="s">
        <v>525</v>
      </c>
      <c r="E7795" s="164" t="s">
        <v>531</v>
      </c>
      <c r="F7795" s="193">
        <v>45747</v>
      </c>
      <c r="G7795" s="164" t="s">
        <v>23</v>
      </c>
      <c r="H7795" s="194">
        <v>2066900</v>
      </c>
      <c r="I7795" s="164" t="s">
        <v>22</v>
      </c>
      <c r="L7795" s="164">
        <v>2024</v>
      </c>
      <c r="M7795" s="164" t="s">
        <v>525</v>
      </c>
      <c r="N7795" s="164" t="s">
        <v>569</v>
      </c>
    </row>
    <row r="7796" spans="1:14" s="164" customFormat="1" ht="15" x14ac:dyDescent="0.15">
      <c r="A7796" s="164" t="s">
        <v>521</v>
      </c>
      <c r="B7796" s="164" t="s">
        <v>638</v>
      </c>
      <c r="C7796" s="164" t="s">
        <v>523</v>
      </c>
      <c r="D7796" s="164" t="s">
        <v>525</v>
      </c>
      <c r="E7796" s="164" t="s">
        <v>531</v>
      </c>
      <c r="F7796" s="193">
        <v>45747</v>
      </c>
      <c r="G7796" s="164" t="s">
        <v>722</v>
      </c>
      <c r="H7796" s="194">
        <v>5749</v>
      </c>
      <c r="I7796" s="164" t="s">
        <v>22</v>
      </c>
      <c r="L7796" s="164">
        <v>2024</v>
      </c>
      <c r="M7796" s="164" t="s">
        <v>525</v>
      </c>
      <c r="N7796" s="164" t="s">
        <v>569</v>
      </c>
    </row>
    <row r="7797" spans="1:14" s="164" customFormat="1" ht="15" x14ac:dyDescent="0.15">
      <c r="A7797" s="164" t="s">
        <v>521</v>
      </c>
      <c r="B7797" s="164" t="s">
        <v>647</v>
      </c>
      <c r="C7797" s="164" t="s">
        <v>523</v>
      </c>
      <c r="D7797" s="164" t="s">
        <v>525</v>
      </c>
      <c r="E7797" s="164" t="s">
        <v>525</v>
      </c>
      <c r="F7797" s="193">
        <v>45747</v>
      </c>
      <c r="G7797" s="164" t="s">
        <v>650</v>
      </c>
      <c r="H7797" s="194">
        <v>1857350</v>
      </c>
      <c r="I7797" s="164" t="s">
        <v>16</v>
      </c>
      <c r="L7797" s="164">
        <v>2024</v>
      </c>
      <c r="M7797" s="164" t="s">
        <v>525</v>
      </c>
      <c r="N7797" s="164" t="s">
        <v>569</v>
      </c>
    </row>
    <row r="7798" spans="1:14" s="164" customFormat="1" ht="15" x14ac:dyDescent="0.15">
      <c r="A7798" s="164" t="s">
        <v>521</v>
      </c>
      <c r="B7798" s="164" t="s">
        <v>647</v>
      </c>
      <c r="C7798" s="164" t="s">
        <v>523</v>
      </c>
      <c r="D7798" s="164" t="s">
        <v>525</v>
      </c>
      <c r="E7798" s="164" t="s">
        <v>519</v>
      </c>
      <c r="F7798" s="193">
        <v>45747</v>
      </c>
      <c r="G7798" s="164" t="s">
        <v>650</v>
      </c>
      <c r="H7798" s="194">
        <v>887075</v>
      </c>
      <c r="I7798" s="164" t="s">
        <v>16</v>
      </c>
      <c r="L7798" s="164">
        <v>2024</v>
      </c>
      <c r="M7798" s="164" t="s">
        <v>525</v>
      </c>
      <c r="N7798" s="164" t="s">
        <v>569</v>
      </c>
    </row>
    <row r="7799" spans="1:14" s="164" customFormat="1" ht="15" x14ac:dyDescent="0.15">
      <c r="A7799" s="164" t="s">
        <v>521</v>
      </c>
      <c r="B7799" s="164" t="s">
        <v>647</v>
      </c>
      <c r="C7799" s="164" t="s">
        <v>523</v>
      </c>
      <c r="D7799" s="164" t="s">
        <v>525</v>
      </c>
      <c r="E7799" s="164" t="s">
        <v>531</v>
      </c>
      <c r="F7799" s="193">
        <v>45747</v>
      </c>
      <c r="G7799" s="164" t="s">
        <v>650</v>
      </c>
      <c r="H7799" s="194">
        <v>2755245</v>
      </c>
      <c r="I7799" s="164" t="s">
        <v>16</v>
      </c>
      <c r="L7799" s="164">
        <v>2024</v>
      </c>
      <c r="M7799" s="164" t="s">
        <v>525</v>
      </c>
      <c r="N7799" s="164" t="s">
        <v>569</v>
      </c>
    </row>
    <row r="7800" spans="1:14" s="164" customFormat="1" ht="15" x14ac:dyDescent="0.15">
      <c r="A7800" s="164" t="s">
        <v>521</v>
      </c>
      <c r="B7800" s="164" t="s">
        <v>647</v>
      </c>
      <c r="C7800" s="164" t="s">
        <v>523</v>
      </c>
      <c r="D7800" s="164" t="s">
        <v>525</v>
      </c>
      <c r="E7800" s="164" t="s">
        <v>525</v>
      </c>
      <c r="F7800" s="193">
        <v>45747</v>
      </c>
      <c r="G7800" s="164" t="s">
        <v>648</v>
      </c>
      <c r="H7800" s="194">
        <v>50266</v>
      </c>
      <c r="I7800" s="164" t="s">
        <v>16</v>
      </c>
      <c r="L7800" s="164">
        <v>2024</v>
      </c>
      <c r="M7800" s="164" t="s">
        <v>525</v>
      </c>
      <c r="N7800" s="164" t="s">
        <v>569</v>
      </c>
    </row>
    <row r="7801" spans="1:14" s="164" customFormat="1" ht="15" x14ac:dyDescent="0.15">
      <c r="A7801" s="164" t="s">
        <v>521</v>
      </c>
      <c r="B7801" s="164" t="s">
        <v>617</v>
      </c>
      <c r="C7801" s="164" t="s">
        <v>523</v>
      </c>
      <c r="D7801" s="164" t="s">
        <v>525</v>
      </c>
      <c r="E7801" s="164" t="s">
        <v>519</v>
      </c>
      <c r="F7801" s="193">
        <v>45747</v>
      </c>
      <c r="G7801" s="164" t="s">
        <v>651</v>
      </c>
      <c r="H7801" s="194">
        <v>141394</v>
      </c>
      <c r="I7801" s="164" t="s">
        <v>16</v>
      </c>
      <c r="L7801" s="164">
        <v>2024</v>
      </c>
      <c r="M7801" s="164" t="s">
        <v>525</v>
      </c>
      <c r="N7801" s="164" t="s">
        <v>569</v>
      </c>
    </row>
    <row r="7802" spans="1:14" s="164" customFormat="1" ht="15" x14ac:dyDescent="0.15">
      <c r="A7802" s="164" t="s">
        <v>521</v>
      </c>
      <c r="B7802" s="164" t="s">
        <v>647</v>
      </c>
      <c r="C7802" s="164" t="s">
        <v>523</v>
      </c>
      <c r="D7802" s="164" t="s">
        <v>525</v>
      </c>
      <c r="E7802" s="164" t="s">
        <v>531</v>
      </c>
      <c r="F7802" s="193">
        <v>45747</v>
      </c>
      <c r="G7802" s="164" t="s">
        <v>651</v>
      </c>
      <c r="H7802" s="194">
        <v>912540</v>
      </c>
      <c r="I7802" s="164" t="s">
        <v>16</v>
      </c>
      <c r="L7802" s="164">
        <v>2024</v>
      </c>
      <c r="M7802" s="164" t="s">
        <v>525</v>
      </c>
      <c r="N7802" s="164" t="s">
        <v>569</v>
      </c>
    </row>
    <row r="7803" spans="1:14" s="164" customFormat="1" ht="15" x14ac:dyDescent="0.15">
      <c r="A7803" s="164" t="s">
        <v>521</v>
      </c>
      <c r="B7803" s="164" t="s">
        <v>647</v>
      </c>
      <c r="C7803" s="164" t="s">
        <v>523</v>
      </c>
      <c r="D7803" s="164" t="s">
        <v>525</v>
      </c>
      <c r="E7803" s="164" t="s">
        <v>525</v>
      </c>
      <c r="F7803" s="193">
        <v>45747</v>
      </c>
      <c r="G7803" s="164" t="s">
        <v>649</v>
      </c>
      <c r="H7803" s="194">
        <v>505010</v>
      </c>
      <c r="I7803" s="164" t="s">
        <v>16</v>
      </c>
      <c r="L7803" s="164">
        <v>2024</v>
      </c>
      <c r="M7803" s="164" t="s">
        <v>525</v>
      </c>
      <c r="N7803" s="164" t="s">
        <v>569</v>
      </c>
    </row>
    <row r="7804" spans="1:14" s="164" customFormat="1" ht="15" x14ac:dyDescent="0.15">
      <c r="A7804" s="164" t="s">
        <v>521</v>
      </c>
      <c r="B7804" s="164" t="s">
        <v>647</v>
      </c>
      <c r="C7804" s="164" t="s">
        <v>523</v>
      </c>
      <c r="D7804" s="164" t="s">
        <v>525</v>
      </c>
      <c r="E7804" s="164" t="s">
        <v>531</v>
      </c>
      <c r="F7804" s="193">
        <v>45747</v>
      </c>
      <c r="G7804" s="164" t="s">
        <v>649</v>
      </c>
      <c r="H7804" s="194">
        <v>2118281</v>
      </c>
      <c r="I7804" s="164" t="s">
        <v>16</v>
      </c>
      <c r="L7804" s="164">
        <v>2024</v>
      </c>
      <c r="M7804" s="164" t="s">
        <v>525</v>
      </c>
      <c r="N7804" s="164" t="s">
        <v>569</v>
      </c>
    </row>
    <row r="7805" spans="1:14" s="164" customFormat="1" ht="15" x14ac:dyDescent="0.15">
      <c r="A7805" s="164" t="s">
        <v>521</v>
      </c>
      <c r="B7805" s="164" t="s">
        <v>647</v>
      </c>
      <c r="C7805" s="164" t="s">
        <v>523</v>
      </c>
      <c r="D7805" s="164" t="s">
        <v>525</v>
      </c>
      <c r="E7805" s="164" t="s">
        <v>531</v>
      </c>
      <c r="F7805" s="193">
        <v>45747</v>
      </c>
      <c r="G7805" s="164" t="s">
        <v>652</v>
      </c>
      <c r="H7805" s="194">
        <v>1193852</v>
      </c>
      <c r="I7805" s="164" t="s">
        <v>16</v>
      </c>
      <c r="L7805" s="164">
        <v>2024</v>
      </c>
      <c r="M7805" s="164" t="s">
        <v>525</v>
      </c>
      <c r="N7805" s="164" t="s">
        <v>569</v>
      </c>
    </row>
    <row r="7806" spans="1:14" s="164" customFormat="1" ht="15" x14ac:dyDescent="0.15">
      <c r="A7806" s="164" t="s">
        <v>521</v>
      </c>
      <c r="B7806" s="164" t="s">
        <v>647</v>
      </c>
      <c r="C7806" s="164" t="s">
        <v>523</v>
      </c>
      <c r="D7806" s="164" t="s">
        <v>525</v>
      </c>
      <c r="E7806" s="164" t="s">
        <v>525</v>
      </c>
      <c r="F7806" s="193">
        <v>45747</v>
      </c>
      <c r="G7806" s="164" t="s">
        <v>656</v>
      </c>
      <c r="H7806" s="194">
        <v>49896</v>
      </c>
      <c r="I7806" s="164" t="s">
        <v>16</v>
      </c>
      <c r="L7806" s="164">
        <v>2024</v>
      </c>
      <c r="M7806" s="164" t="s">
        <v>525</v>
      </c>
      <c r="N7806" s="164" t="s">
        <v>569</v>
      </c>
    </row>
    <row r="7807" spans="1:14" s="164" customFormat="1" ht="15" x14ac:dyDescent="0.15">
      <c r="A7807" s="164" t="s">
        <v>521</v>
      </c>
      <c r="B7807" s="164" t="s">
        <v>617</v>
      </c>
      <c r="C7807" s="164" t="s">
        <v>523</v>
      </c>
      <c r="D7807" s="164" t="s">
        <v>525</v>
      </c>
      <c r="E7807" s="164" t="s">
        <v>531</v>
      </c>
      <c r="F7807" s="193">
        <v>45747</v>
      </c>
      <c r="G7807" s="164" t="s">
        <v>620</v>
      </c>
      <c r="H7807" s="194">
        <v>42900</v>
      </c>
      <c r="I7807" s="164" t="s">
        <v>22</v>
      </c>
      <c r="L7807" s="164">
        <v>2024</v>
      </c>
      <c r="M7807" s="164" t="s">
        <v>525</v>
      </c>
      <c r="N7807" s="164" t="s">
        <v>569</v>
      </c>
    </row>
    <row r="7808" spans="1:14" s="164" customFormat="1" ht="15" x14ac:dyDescent="0.15">
      <c r="A7808" s="164" t="s">
        <v>521</v>
      </c>
      <c r="B7808" s="164" t="s">
        <v>609</v>
      </c>
      <c r="C7808" s="164" t="s">
        <v>523</v>
      </c>
      <c r="D7808" s="164" t="s">
        <v>530</v>
      </c>
      <c r="E7808" s="164" t="s">
        <v>518</v>
      </c>
      <c r="F7808" s="193">
        <v>45746</v>
      </c>
      <c r="G7808" s="164" t="s">
        <v>25</v>
      </c>
      <c r="H7808" s="194">
        <v>67200</v>
      </c>
      <c r="I7808" s="164" t="s">
        <v>16</v>
      </c>
      <c r="J7808" s="164">
        <v>168</v>
      </c>
      <c r="L7808" s="164">
        <v>2025</v>
      </c>
      <c r="M7808" s="164" t="s">
        <v>525</v>
      </c>
      <c r="N7808" s="164" t="s">
        <v>526</v>
      </c>
    </row>
    <row r="7809" spans="1:14" s="164" customFormat="1" ht="15" x14ac:dyDescent="0.15">
      <c r="A7809" s="164" t="s">
        <v>521</v>
      </c>
      <c r="B7809" s="164" t="s">
        <v>609</v>
      </c>
      <c r="C7809" s="164" t="s">
        <v>523</v>
      </c>
      <c r="D7809" s="164" t="s">
        <v>530</v>
      </c>
      <c r="E7809" s="164" t="s">
        <v>517</v>
      </c>
      <c r="F7809" s="193">
        <v>45746</v>
      </c>
      <c r="G7809" s="164" t="s">
        <v>25</v>
      </c>
      <c r="H7809" s="194">
        <v>403200</v>
      </c>
      <c r="I7809" s="164" t="s">
        <v>16</v>
      </c>
      <c r="J7809" s="164">
        <v>1008</v>
      </c>
      <c r="L7809" s="164">
        <v>2025</v>
      </c>
      <c r="M7809" s="164" t="s">
        <v>525</v>
      </c>
      <c r="N7809" s="164" t="s">
        <v>526</v>
      </c>
    </row>
    <row r="7810" spans="1:14" s="164" customFormat="1" ht="15" x14ac:dyDescent="0.15">
      <c r="A7810" s="164" t="s">
        <v>521</v>
      </c>
      <c r="B7810" s="164" t="s">
        <v>609</v>
      </c>
      <c r="C7810" s="164" t="s">
        <v>523</v>
      </c>
      <c r="D7810" s="164" t="s">
        <v>530</v>
      </c>
      <c r="E7810" s="164" t="s">
        <v>518</v>
      </c>
      <c r="F7810" s="193">
        <v>45745</v>
      </c>
      <c r="G7810" s="164" t="s">
        <v>25</v>
      </c>
      <c r="H7810" s="194">
        <v>90400</v>
      </c>
      <c r="I7810" s="164" t="s">
        <v>16</v>
      </c>
      <c r="J7810" s="164">
        <v>226</v>
      </c>
      <c r="L7810" s="164">
        <v>2025</v>
      </c>
      <c r="M7810" s="164" t="s">
        <v>525</v>
      </c>
      <c r="N7810" s="164" t="s">
        <v>526</v>
      </c>
    </row>
    <row r="7811" spans="1:14" s="164" customFormat="1" ht="15" x14ac:dyDescent="0.15">
      <c r="A7811" s="164" t="s">
        <v>521</v>
      </c>
      <c r="B7811" s="164" t="s">
        <v>609</v>
      </c>
      <c r="C7811" s="164" t="s">
        <v>523</v>
      </c>
      <c r="D7811" s="164" t="s">
        <v>530</v>
      </c>
      <c r="E7811" s="164" t="s">
        <v>517</v>
      </c>
      <c r="F7811" s="193">
        <v>45745</v>
      </c>
      <c r="G7811" s="164" t="s">
        <v>25</v>
      </c>
      <c r="H7811" s="194">
        <v>403200</v>
      </c>
      <c r="I7811" s="164" t="s">
        <v>16</v>
      </c>
      <c r="J7811" s="164">
        <v>1008</v>
      </c>
      <c r="L7811" s="164">
        <v>2025</v>
      </c>
      <c r="M7811" s="164" t="s">
        <v>525</v>
      </c>
      <c r="N7811" s="164" t="s">
        <v>526</v>
      </c>
    </row>
    <row r="7812" spans="1:14" s="164" customFormat="1" ht="15" x14ac:dyDescent="0.15">
      <c r="A7812" s="164" t="s">
        <v>521</v>
      </c>
      <c r="B7812" s="164" t="s">
        <v>647</v>
      </c>
      <c r="C7812" s="164" t="s">
        <v>523</v>
      </c>
      <c r="D7812" s="164" t="s">
        <v>525</v>
      </c>
      <c r="E7812" s="164" t="s">
        <v>525</v>
      </c>
      <c r="F7812" s="193">
        <v>45744</v>
      </c>
      <c r="G7812" s="164" t="s">
        <v>650</v>
      </c>
      <c r="H7812" s="194">
        <v>718210</v>
      </c>
      <c r="I7812" s="164" t="s">
        <v>16</v>
      </c>
      <c r="L7812" s="164">
        <v>2024</v>
      </c>
      <c r="M7812" s="164" t="s">
        <v>525</v>
      </c>
      <c r="N7812" s="164" t="s">
        <v>569</v>
      </c>
    </row>
    <row r="7813" spans="1:14" s="164" customFormat="1" ht="15" x14ac:dyDescent="0.15">
      <c r="A7813" s="164" t="s">
        <v>521</v>
      </c>
      <c r="B7813" s="164" t="s">
        <v>609</v>
      </c>
      <c r="C7813" s="164" t="s">
        <v>523</v>
      </c>
      <c r="D7813" s="164" t="s">
        <v>530</v>
      </c>
      <c r="E7813" s="164" t="s">
        <v>517</v>
      </c>
      <c r="F7813" s="193">
        <v>45744</v>
      </c>
      <c r="G7813" s="164" t="s">
        <v>25</v>
      </c>
      <c r="H7813" s="194">
        <v>492800</v>
      </c>
      <c r="I7813" s="164" t="s">
        <v>16</v>
      </c>
      <c r="J7813" s="164">
        <v>1232</v>
      </c>
      <c r="L7813" s="164">
        <v>2025</v>
      </c>
      <c r="M7813" s="164" t="s">
        <v>525</v>
      </c>
      <c r="N7813" s="164" t="s">
        <v>526</v>
      </c>
    </row>
    <row r="7814" spans="1:14" s="164" customFormat="1" ht="15" x14ac:dyDescent="0.15">
      <c r="A7814" s="164" t="s">
        <v>521</v>
      </c>
      <c r="B7814" s="164" t="s">
        <v>647</v>
      </c>
      <c r="C7814" s="164" t="s">
        <v>535</v>
      </c>
      <c r="D7814" s="164" t="s">
        <v>525</v>
      </c>
      <c r="E7814" s="164" t="s">
        <v>519</v>
      </c>
      <c r="F7814" s="193">
        <v>45744</v>
      </c>
      <c r="G7814" s="164" t="s">
        <v>650</v>
      </c>
      <c r="H7814" s="194">
        <v>43721</v>
      </c>
      <c r="I7814" s="164" t="s">
        <v>16</v>
      </c>
      <c r="L7814" s="164">
        <v>2024</v>
      </c>
      <c r="M7814" s="164" t="s">
        <v>525</v>
      </c>
      <c r="N7814" s="164" t="s">
        <v>569</v>
      </c>
    </row>
    <row r="7815" spans="1:14" s="164" customFormat="1" ht="15" x14ac:dyDescent="0.15">
      <c r="A7815" s="164" t="s">
        <v>521</v>
      </c>
      <c r="B7815" s="164" t="s">
        <v>609</v>
      </c>
      <c r="C7815" s="164" t="s">
        <v>523</v>
      </c>
      <c r="D7815" s="164" t="s">
        <v>530</v>
      </c>
      <c r="E7815" s="164" t="s">
        <v>518</v>
      </c>
      <c r="F7815" s="193">
        <v>45744</v>
      </c>
      <c r="G7815" s="164" t="s">
        <v>25</v>
      </c>
      <c r="H7815" s="194">
        <v>67200</v>
      </c>
      <c r="I7815" s="164" t="s">
        <v>16</v>
      </c>
      <c r="J7815" s="164">
        <v>168</v>
      </c>
      <c r="L7815" s="164">
        <v>2025</v>
      </c>
      <c r="M7815" s="164" t="s">
        <v>525</v>
      </c>
      <c r="N7815" s="164" t="s">
        <v>526</v>
      </c>
    </row>
    <row r="7816" spans="1:14" s="164" customFormat="1" ht="15" x14ac:dyDescent="0.15">
      <c r="A7816" s="164" t="s">
        <v>521</v>
      </c>
      <c r="B7816" s="164" t="s">
        <v>647</v>
      </c>
      <c r="C7816" s="164" t="s">
        <v>523</v>
      </c>
      <c r="D7816" s="164" t="s">
        <v>525</v>
      </c>
      <c r="E7816" s="164" t="s">
        <v>519</v>
      </c>
      <c r="F7816" s="193">
        <v>45744</v>
      </c>
      <c r="G7816" s="164" t="s">
        <v>650</v>
      </c>
      <c r="H7816" s="194">
        <v>454232</v>
      </c>
      <c r="I7816" s="164" t="s">
        <v>16</v>
      </c>
      <c r="L7816" s="164">
        <v>2024</v>
      </c>
      <c r="M7816" s="164" t="s">
        <v>525</v>
      </c>
      <c r="N7816" s="164" t="s">
        <v>569</v>
      </c>
    </row>
    <row r="7817" spans="1:14" s="164" customFormat="1" ht="15" x14ac:dyDescent="0.15">
      <c r="A7817" s="164" t="s">
        <v>521</v>
      </c>
      <c r="B7817" s="164" t="s">
        <v>647</v>
      </c>
      <c r="C7817" s="164" t="s">
        <v>523</v>
      </c>
      <c r="D7817" s="164" t="s">
        <v>525</v>
      </c>
      <c r="E7817" s="164" t="s">
        <v>531</v>
      </c>
      <c r="F7817" s="193">
        <v>45744</v>
      </c>
      <c r="G7817" s="164" t="s">
        <v>650</v>
      </c>
      <c r="H7817" s="194">
        <v>2033990</v>
      </c>
      <c r="I7817" s="164" t="s">
        <v>16</v>
      </c>
      <c r="L7817" s="164">
        <v>2024</v>
      </c>
      <c r="M7817" s="164" t="s">
        <v>525</v>
      </c>
      <c r="N7817" s="164" t="s">
        <v>569</v>
      </c>
    </row>
    <row r="7818" spans="1:14" s="164" customFormat="1" ht="15" x14ac:dyDescent="0.15">
      <c r="A7818" s="164" t="s">
        <v>521</v>
      </c>
      <c r="B7818" s="164" t="s">
        <v>647</v>
      </c>
      <c r="C7818" s="164" t="s">
        <v>523</v>
      </c>
      <c r="D7818" s="164" t="s">
        <v>525</v>
      </c>
      <c r="E7818" s="164" t="s">
        <v>531</v>
      </c>
      <c r="F7818" s="193">
        <v>45744</v>
      </c>
      <c r="G7818" s="164" t="s">
        <v>648</v>
      </c>
      <c r="H7818" s="194">
        <v>51110</v>
      </c>
      <c r="I7818" s="164" t="s">
        <v>16</v>
      </c>
      <c r="L7818" s="164">
        <v>2024</v>
      </c>
      <c r="M7818" s="164" t="s">
        <v>525</v>
      </c>
      <c r="N7818" s="164" t="s">
        <v>569</v>
      </c>
    </row>
    <row r="7819" spans="1:14" s="164" customFormat="1" ht="15" x14ac:dyDescent="0.15">
      <c r="A7819" s="164" t="s">
        <v>521</v>
      </c>
      <c r="B7819" s="164" t="s">
        <v>617</v>
      </c>
      <c r="C7819" s="164" t="s">
        <v>523</v>
      </c>
      <c r="D7819" s="164" t="s">
        <v>525</v>
      </c>
      <c r="E7819" s="164" t="s">
        <v>519</v>
      </c>
      <c r="F7819" s="193">
        <v>45744</v>
      </c>
      <c r="G7819" s="164" t="s">
        <v>651</v>
      </c>
      <c r="H7819" s="194">
        <v>47135</v>
      </c>
      <c r="I7819" s="164" t="s">
        <v>16</v>
      </c>
      <c r="L7819" s="164">
        <v>2024</v>
      </c>
      <c r="M7819" s="164" t="s">
        <v>525</v>
      </c>
      <c r="N7819" s="164" t="s">
        <v>569</v>
      </c>
    </row>
    <row r="7820" spans="1:14" s="164" customFormat="1" ht="15" x14ac:dyDescent="0.15">
      <c r="A7820" s="164" t="s">
        <v>521</v>
      </c>
      <c r="B7820" s="164" t="s">
        <v>647</v>
      </c>
      <c r="C7820" s="164" t="s">
        <v>523</v>
      </c>
      <c r="D7820" s="164" t="s">
        <v>525</v>
      </c>
      <c r="E7820" s="164" t="s">
        <v>531</v>
      </c>
      <c r="F7820" s="193">
        <v>45744</v>
      </c>
      <c r="G7820" s="164" t="s">
        <v>651</v>
      </c>
      <c r="H7820" s="194">
        <v>318294</v>
      </c>
      <c r="I7820" s="164" t="s">
        <v>16</v>
      </c>
      <c r="L7820" s="164">
        <v>2024</v>
      </c>
      <c r="M7820" s="164" t="s">
        <v>525</v>
      </c>
      <c r="N7820" s="164" t="s">
        <v>569</v>
      </c>
    </row>
    <row r="7821" spans="1:14" s="164" customFormat="1" ht="15" x14ac:dyDescent="0.15">
      <c r="A7821" s="164" t="s">
        <v>521</v>
      </c>
      <c r="B7821" s="164" t="s">
        <v>647</v>
      </c>
      <c r="C7821" s="164" t="s">
        <v>523</v>
      </c>
      <c r="D7821" s="164" t="s">
        <v>525</v>
      </c>
      <c r="E7821" s="164" t="s">
        <v>525</v>
      </c>
      <c r="F7821" s="193">
        <v>45744</v>
      </c>
      <c r="G7821" s="164" t="s">
        <v>649</v>
      </c>
      <c r="H7821" s="194">
        <v>1037001</v>
      </c>
      <c r="I7821" s="164" t="s">
        <v>16</v>
      </c>
      <c r="L7821" s="164">
        <v>2024</v>
      </c>
      <c r="M7821" s="164" t="s">
        <v>525</v>
      </c>
      <c r="N7821" s="164" t="s">
        <v>569</v>
      </c>
    </row>
    <row r="7822" spans="1:14" s="164" customFormat="1" ht="15" x14ac:dyDescent="0.15">
      <c r="A7822" s="164" t="s">
        <v>521</v>
      </c>
      <c r="B7822" s="164" t="s">
        <v>647</v>
      </c>
      <c r="C7822" s="164" t="s">
        <v>523</v>
      </c>
      <c r="D7822" s="164" t="s">
        <v>525</v>
      </c>
      <c r="E7822" s="164" t="s">
        <v>525</v>
      </c>
      <c r="F7822" s="193">
        <v>45744</v>
      </c>
      <c r="G7822" s="164" t="s">
        <v>656</v>
      </c>
      <c r="H7822" s="194">
        <v>99792</v>
      </c>
      <c r="I7822" s="164" t="s">
        <v>16</v>
      </c>
      <c r="L7822" s="164">
        <v>2024</v>
      </c>
      <c r="M7822" s="164" t="s">
        <v>525</v>
      </c>
      <c r="N7822" s="164" t="s">
        <v>569</v>
      </c>
    </row>
    <row r="7823" spans="1:14" s="164" customFormat="1" ht="15" x14ac:dyDescent="0.15">
      <c r="A7823" s="164" t="s">
        <v>521</v>
      </c>
      <c r="B7823" s="164" t="s">
        <v>617</v>
      </c>
      <c r="C7823" s="164" t="s">
        <v>523</v>
      </c>
      <c r="D7823" s="164" t="s">
        <v>525</v>
      </c>
      <c r="E7823" s="164" t="s">
        <v>519</v>
      </c>
      <c r="F7823" s="193">
        <v>45744</v>
      </c>
      <c r="G7823" s="164" t="s">
        <v>587</v>
      </c>
      <c r="H7823" s="194">
        <v>143000</v>
      </c>
      <c r="I7823" s="164" t="s">
        <v>22</v>
      </c>
      <c r="L7823" s="164">
        <v>2024</v>
      </c>
      <c r="M7823" s="164" t="s">
        <v>525</v>
      </c>
      <c r="N7823" s="164" t="s">
        <v>569</v>
      </c>
    </row>
    <row r="7824" spans="1:14" s="164" customFormat="1" ht="15" x14ac:dyDescent="0.15">
      <c r="A7824" s="164" t="s">
        <v>521</v>
      </c>
      <c r="B7824" s="164" t="s">
        <v>617</v>
      </c>
      <c r="C7824" s="164" t="s">
        <v>523</v>
      </c>
      <c r="D7824" s="164" t="s">
        <v>525</v>
      </c>
      <c r="E7824" s="164" t="s">
        <v>531</v>
      </c>
      <c r="F7824" s="193">
        <v>45744</v>
      </c>
      <c r="G7824" s="164" t="s">
        <v>587</v>
      </c>
      <c r="H7824" s="194">
        <v>220000</v>
      </c>
      <c r="I7824" s="164" t="s">
        <v>22</v>
      </c>
      <c r="L7824" s="164">
        <v>2024</v>
      </c>
      <c r="M7824" s="164" t="s">
        <v>525</v>
      </c>
      <c r="N7824" s="164" t="s">
        <v>569</v>
      </c>
    </row>
    <row r="7825" spans="1:14" s="164" customFormat="1" ht="15" x14ac:dyDescent="0.15">
      <c r="A7825" s="164" t="s">
        <v>521</v>
      </c>
      <c r="B7825" s="164" t="s">
        <v>586</v>
      </c>
      <c r="C7825" s="164" t="s">
        <v>523</v>
      </c>
      <c r="D7825" s="164" t="s">
        <v>525</v>
      </c>
      <c r="E7825" s="164" t="s">
        <v>531</v>
      </c>
      <c r="F7825" s="193">
        <v>45744</v>
      </c>
      <c r="G7825" s="164" t="s">
        <v>587</v>
      </c>
      <c r="H7825" s="194">
        <v>123592</v>
      </c>
      <c r="I7825" s="164" t="s">
        <v>22</v>
      </c>
      <c r="L7825" s="164">
        <v>2024</v>
      </c>
      <c r="M7825" s="164" t="s">
        <v>525</v>
      </c>
      <c r="N7825" s="164" t="s">
        <v>569</v>
      </c>
    </row>
    <row r="7826" spans="1:14" s="164" customFormat="1" ht="15" x14ac:dyDescent="0.15">
      <c r="A7826" s="164" t="s">
        <v>521</v>
      </c>
      <c r="B7826" s="164" t="s">
        <v>617</v>
      </c>
      <c r="C7826" s="164" t="s">
        <v>523</v>
      </c>
      <c r="D7826" s="164" t="s">
        <v>525</v>
      </c>
      <c r="E7826" s="164" t="s">
        <v>525</v>
      </c>
      <c r="F7826" s="193">
        <v>45744</v>
      </c>
      <c r="G7826" s="164" t="s">
        <v>568</v>
      </c>
      <c r="H7826" s="194">
        <v>229264</v>
      </c>
      <c r="I7826" s="164" t="s">
        <v>22</v>
      </c>
      <c r="L7826" s="164">
        <v>2024</v>
      </c>
      <c r="M7826" s="164" t="s">
        <v>525</v>
      </c>
      <c r="N7826" s="164" t="s">
        <v>569</v>
      </c>
    </row>
    <row r="7827" spans="1:14" s="164" customFormat="1" ht="15" x14ac:dyDescent="0.15">
      <c r="A7827" s="164" t="s">
        <v>521</v>
      </c>
      <c r="B7827" s="164" t="s">
        <v>617</v>
      </c>
      <c r="C7827" s="164" t="s">
        <v>523</v>
      </c>
      <c r="D7827" s="164" t="s">
        <v>525</v>
      </c>
      <c r="E7827" s="164" t="s">
        <v>519</v>
      </c>
      <c r="F7827" s="193">
        <v>45744</v>
      </c>
      <c r="G7827" s="164" t="s">
        <v>589</v>
      </c>
      <c r="H7827" s="194">
        <v>1953600</v>
      </c>
      <c r="I7827" s="164" t="s">
        <v>22</v>
      </c>
      <c r="L7827" s="164">
        <v>2024</v>
      </c>
      <c r="M7827" s="164" t="s">
        <v>525</v>
      </c>
      <c r="N7827" s="164" t="s">
        <v>569</v>
      </c>
    </row>
    <row r="7828" spans="1:14" s="164" customFormat="1" ht="15" x14ac:dyDescent="0.15">
      <c r="A7828" s="164" t="s">
        <v>521</v>
      </c>
      <c r="B7828" s="164" t="s">
        <v>617</v>
      </c>
      <c r="C7828" s="164" t="s">
        <v>523</v>
      </c>
      <c r="D7828" s="164" t="s">
        <v>525</v>
      </c>
      <c r="E7828" s="164" t="s">
        <v>531</v>
      </c>
      <c r="F7828" s="193">
        <v>45744</v>
      </c>
      <c r="G7828" s="164" t="s">
        <v>589</v>
      </c>
      <c r="H7828" s="194">
        <v>1612160</v>
      </c>
      <c r="I7828" s="164" t="s">
        <v>22</v>
      </c>
      <c r="L7828" s="164">
        <v>2024</v>
      </c>
      <c r="M7828" s="164" t="s">
        <v>525</v>
      </c>
      <c r="N7828" s="164" t="s">
        <v>569</v>
      </c>
    </row>
    <row r="7829" spans="1:14" s="164" customFormat="1" ht="15" x14ac:dyDescent="0.15">
      <c r="A7829" s="164" t="s">
        <v>521</v>
      </c>
      <c r="B7829" s="164" t="s">
        <v>686</v>
      </c>
      <c r="C7829" s="164" t="s">
        <v>523</v>
      </c>
      <c r="D7829" s="164" t="s">
        <v>525</v>
      </c>
      <c r="E7829" s="164" t="s">
        <v>525</v>
      </c>
      <c r="F7829" s="193">
        <v>45744</v>
      </c>
      <c r="G7829" s="164" t="s">
        <v>589</v>
      </c>
      <c r="H7829" s="194">
        <v>158822</v>
      </c>
      <c r="I7829" s="164" t="s">
        <v>22</v>
      </c>
      <c r="L7829" s="164">
        <v>2024</v>
      </c>
      <c r="M7829" s="164" t="s">
        <v>525</v>
      </c>
      <c r="N7829" s="164" t="s">
        <v>569</v>
      </c>
    </row>
    <row r="7830" spans="1:14" s="164" customFormat="1" ht="15" x14ac:dyDescent="0.15">
      <c r="A7830" s="164" t="s">
        <v>521</v>
      </c>
      <c r="B7830" s="164" t="s">
        <v>586</v>
      </c>
      <c r="C7830" s="164" t="s">
        <v>523</v>
      </c>
      <c r="D7830" s="164" t="s">
        <v>525</v>
      </c>
      <c r="E7830" s="164" t="s">
        <v>531</v>
      </c>
      <c r="F7830" s="193">
        <v>45744</v>
      </c>
      <c r="G7830" s="164" t="s">
        <v>23</v>
      </c>
      <c r="H7830" s="194">
        <v>86724</v>
      </c>
      <c r="I7830" s="164" t="s">
        <v>22</v>
      </c>
      <c r="L7830" s="164">
        <v>2024</v>
      </c>
      <c r="M7830" s="164" t="s">
        <v>525</v>
      </c>
      <c r="N7830" s="164" t="s">
        <v>569</v>
      </c>
    </row>
    <row r="7831" spans="1:14" s="164" customFormat="1" ht="15" x14ac:dyDescent="0.15">
      <c r="A7831" s="164" t="s">
        <v>521</v>
      </c>
      <c r="B7831" s="164" t="s">
        <v>609</v>
      </c>
      <c r="C7831" s="164" t="s">
        <v>523</v>
      </c>
      <c r="D7831" s="164" t="s">
        <v>530</v>
      </c>
      <c r="E7831" s="164" t="s">
        <v>518</v>
      </c>
      <c r="F7831" s="193">
        <v>45743</v>
      </c>
      <c r="G7831" s="164" t="s">
        <v>25</v>
      </c>
      <c r="H7831" s="194">
        <v>89600</v>
      </c>
      <c r="I7831" s="164" t="s">
        <v>16</v>
      </c>
      <c r="J7831" s="164">
        <v>224</v>
      </c>
      <c r="L7831" s="164">
        <v>2025</v>
      </c>
      <c r="M7831" s="164" t="s">
        <v>525</v>
      </c>
      <c r="N7831" s="164" t="s">
        <v>526</v>
      </c>
    </row>
    <row r="7832" spans="1:14" s="164" customFormat="1" ht="15" x14ac:dyDescent="0.15">
      <c r="A7832" s="164" t="s">
        <v>521</v>
      </c>
      <c r="B7832" s="164" t="s">
        <v>647</v>
      </c>
      <c r="C7832" s="164" t="s">
        <v>523</v>
      </c>
      <c r="D7832" s="164" t="s">
        <v>525</v>
      </c>
      <c r="E7832" s="164" t="s">
        <v>531</v>
      </c>
      <c r="F7832" s="193">
        <v>45743</v>
      </c>
      <c r="G7832" s="164" t="s">
        <v>653</v>
      </c>
      <c r="H7832" s="194">
        <v>542920</v>
      </c>
      <c r="I7832" s="164" t="s">
        <v>22</v>
      </c>
      <c r="L7832" s="164">
        <v>2024</v>
      </c>
      <c r="M7832" s="164" t="s">
        <v>525</v>
      </c>
      <c r="N7832" s="164" t="s">
        <v>569</v>
      </c>
    </row>
    <row r="7833" spans="1:14" s="164" customFormat="1" ht="15" x14ac:dyDescent="0.15">
      <c r="A7833" s="164" t="s">
        <v>521</v>
      </c>
      <c r="B7833" s="164" t="s">
        <v>609</v>
      </c>
      <c r="C7833" s="164" t="s">
        <v>523</v>
      </c>
      <c r="D7833" s="164" t="s">
        <v>530</v>
      </c>
      <c r="E7833" s="164" t="s">
        <v>517</v>
      </c>
      <c r="F7833" s="193">
        <v>45743</v>
      </c>
      <c r="G7833" s="164" t="s">
        <v>25</v>
      </c>
      <c r="H7833" s="194">
        <v>403200</v>
      </c>
      <c r="I7833" s="164" t="s">
        <v>16</v>
      </c>
      <c r="J7833" s="164">
        <v>1008</v>
      </c>
      <c r="L7833" s="164">
        <v>2025</v>
      </c>
      <c r="M7833" s="164" t="s">
        <v>525</v>
      </c>
      <c r="N7833" s="164" t="s">
        <v>526</v>
      </c>
    </row>
    <row r="7834" spans="1:14" s="164" customFormat="1" ht="15" x14ac:dyDescent="0.15">
      <c r="A7834" s="164" t="s">
        <v>521</v>
      </c>
      <c r="B7834" s="164" t="s">
        <v>617</v>
      </c>
      <c r="C7834" s="164" t="s">
        <v>523</v>
      </c>
      <c r="D7834" s="164" t="s">
        <v>525</v>
      </c>
      <c r="E7834" s="164" t="s">
        <v>531</v>
      </c>
      <c r="F7834" s="193">
        <v>45743</v>
      </c>
      <c r="G7834" s="164" t="s">
        <v>568</v>
      </c>
      <c r="H7834" s="194">
        <v>76032</v>
      </c>
      <c r="I7834" s="164" t="s">
        <v>22</v>
      </c>
      <c r="L7834" s="164">
        <v>2024</v>
      </c>
      <c r="M7834" s="164" t="s">
        <v>525</v>
      </c>
      <c r="N7834" s="164" t="s">
        <v>569</v>
      </c>
    </row>
    <row r="7835" spans="1:14" s="164" customFormat="1" ht="15" x14ac:dyDescent="0.15">
      <c r="A7835" s="164" t="s">
        <v>521</v>
      </c>
      <c r="B7835" s="164" t="s">
        <v>617</v>
      </c>
      <c r="C7835" s="164" t="s">
        <v>523</v>
      </c>
      <c r="D7835" s="164" t="s">
        <v>525</v>
      </c>
      <c r="E7835" s="164" t="s">
        <v>525</v>
      </c>
      <c r="F7835" s="193">
        <v>45743</v>
      </c>
      <c r="G7835" s="164" t="s">
        <v>589</v>
      </c>
      <c r="H7835" s="194">
        <v>111197</v>
      </c>
      <c r="I7835" s="164" t="s">
        <v>22</v>
      </c>
      <c r="L7835" s="164">
        <v>2024</v>
      </c>
      <c r="M7835" s="164" t="s">
        <v>525</v>
      </c>
      <c r="N7835" s="164" t="s">
        <v>569</v>
      </c>
    </row>
    <row r="7836" spans="1:14" s="164" customFormat="1" ht="15" x14ac:dyDescent="0.15">
      <c r="A7836" s="164" t="s">
        <v>521</v>
      </c>
      <c r="B7836" s="164" t="s">
        <v>617</v>
      </c>
      <c r="C7836" s="164" t="s">
        <v>523</v>
      </c>
      <c r="D7836" s="164" t="s">
        <v>525</v>
      </c>
      <c r="E7836" s="164" t="s">
        <v>531</v>
      </c>
      <c r="F7836" s="193">
        <v>45743</v>
      </c>
      <c r="G7836" s="164" t="s">
        <v>589</v>
      </c>
      <c r="H7836" s="194">
        <v>79200</v>
      </c>
      <c r="I7836" s="164" t="s">
        <v>22</v>
      </c>
      <c r="L7836" s="164">
        <v>2024</v>
      </c>
      <c r="M7836" s="164" t="s">
        <v>525</v>
      </c>
      <c r="N7836" s="164" t="s">
        <v>569</v>
      </c>
    </row>
    <row r="7837" spans="1:14" s="164" customFormat="1" ht="15" x14ac:dyDescent="0.15">
      <c r="A7837" s="164" t="s">
        <v>521</v>
      </c>
      <c r="B7837" s="164" t="s">
        <v>603</v>
      </c>
      <c r="C7837" s="164" t="s">
        <v>523</v>
      </c>
      <c r="D7837" s="164" t="s">
        <v>525</v>
      </c>
      <c r="E7837" s="164" t="s">
        <v>525</v>
      </c>
      <c r="F7837" s="193">
        <v>45743</v>
      </c>
      <c r="G7837" s="164" t="s">
        <v>604</v>
      </c>
      <c r="H7837" s="194">
        <v>49927</v>
      </c>
      <c r="I7837" s="164" t="s">
        <v>22</v>
      </c>
      <c r="L7837" s="164">
        <v>2024</v>
      </c>
      <c r="M7837" s="164" t="s">
        <v>525</v>
      </c>
      <c r="N7837" s="164" t="s">
        <v>569</v>
      </c>
    </row>
    <row r="7838" spans="1:14" s="164" customFormat="1" ht="15" x14ac:dyDescent="0.15">
      <c r="A7838" s="164" t="s">
        <v>521</v>
      </c>
      <c r="B7838" s="164" t="s">
        <v>617</v>
      </c>
      <c r="C7838" s="164" t="s">
        <v>523</v>
      </c>
      <c r="D7838" s="164" t="s">
        <v>525</v>
      </c>
      <c r="E7838" s="164" t="s">
        <v>525</v>
      </c>
      <c r="F7838" s="193">
        <v>45743</v>
      </c>
      <c r="G7838" s="164" t="s">
        <v>23</v>
      </c>
      <c r="H7838" s="194">
        <v>251810</v>
      </c>
      <c r="I7838" s="164" t="s">
        <v>22</v>
      </c>
      <c r="L7838" s="164">
        <v>2024</v>
      </c>
      <c r="M7838" s="164" t="s">
        <v>525</v>
      </c>
      <c r="N7838" s="164" t="s">
        <v>569</v>
      </c>
    </row>
    <row r="7839" spans="1:14" s="164" customFormat="1" ht="15" x14ac:dyDescent="0.15">
      <c r="A7839" s="164" t="s">
        <v>521</v>
      </c>
      <c r="B7839" s="164" t="s">
        <v>617</v>
      </c>
      <c r="C7839" s="164" t="s">
        <v>523</v>
      </c>
      <c r="D7839" s="164" t="s">
        <v>525</v>
      </c>
      <c r="E7839" s="164" t="s">
        <v>531</v>
      </c>
      <c r="F7839" s="193">
        <v>45743</v>
      </c>
      <c r="G7839" s="164" t="s">
        <v>23</v>
      </c>
      <c r="H7839" s="194">
        <v>1936000</v>
      </c>
      <c r="I7839" s="164" t="s">
        <v>22</v>
      </c>
      <c r="L7839" s="164">
        <v>2024</v>
      </c>
      <c r="M7839" s="164" t="s">
        <v>525</v>
      </c>
      <c r="N7839" s="164" t="s">
        <v>569</v>
      </c>
    </row>
    <row r="7840" spans="1:14" s="164" customFormat="1" ht="15" x14ac:dyDescent="0.15">
      <c r="A7840" s="164" t="s">
        <v>521</v>
      </c>
      <c r="B7840" s="164" t="s">
        <v>647</v>
      </c>
      <c r="C7840" s="164" t="s">
        <v>523</v>
      </c>
      <c r="D7840" s="164" t="s">
        <v>525</v>
      </c>
      <c r="E7840" s="164" t="s">
        <v>531</v>
      </c>
      <c r="F7840" s="193">
        <v>45743</v>
      </c>
      <c r="G7840" s="164" t="s">
        <v>23</v>
      </c>
      <c r="H7840" s="194">
        <v>165000</v>
      </c>
      <c r="I7840" s="164" t="s">
        <v>22</v>
      </c>
      <c r="L7840" s="164">
        <v>2024</v>
      </c>
      <c r="M7840" s="164" t="s">
        <v>525</v>
      </c>
      <c r="N7840" s="164" t="s">
        <v>569</v>
      </c>
    </row>
    <row r="7841" spans="1:14" s="164" customFormat="1" ht="15" x14ac:dyDescent="0.15">
      <c r="A7841" s="164" t="s">
        <v>521</v>
      </c>
      <c r="B7841" s="164" t="s">
        <v>617</v>
      </c>
      <c r="C7841" s="164" t="s">
        <v>523</v>
      </c>
      <c r="D7841" s="164" t="s">
        <v>525</v>
      </c>
      <c r="E7841" s="164" t="s">
        <v>531</v>
      </c>
      <c r="F7841" s="193">
        <v>45743</v>
      </c>
      <c r="G7841" s="164" t="s">
        <v>621</v>
      </c>
      <c r="H7841" s="194">
        <v>572000</v>
      </c>
      <c r="I7841" s="164" t="s">
        <v>22</v>
      </c>
      <c r="L7841" s="164">
        <v>2024</v>
      </c>
      <c r="M7841" s="164" t="s">
        <v>525</v>
      </c>
      <c r="N7841" s="164" t="s">
        <v>569</v>
      </c>
    </row>
    <row r="7842" spans="1:14" s="164" customFormat="1" ht="15" x14ac:dyDescent="0.15">
      <c r="A7842" s="164" t="s">
        <v>521</v>
      </c>
      <c r="B7842" s="164" t="s">
        <v>586</v>
      </c>
      <c r="C7842" s="164" t="s">
        <v>523</v>
      </c>
      <c r="D7842" s="164" t="s">
        <v>525</v>
      </c>
      <c r="E7842" s="164" t="s">
        <v>531</v>
      </c>
      <c r="F7842" s="193">
        <v>45743</v>
      </c>
      <c r="G7842" s="164" t="s">
        <v>722</v>
      </c>
      <c r="H7842" s="194">
        <v>90409</v>
      </c>
      <c r="I7842" s="164" t="s">
        <v>22</v>
      </c>
      <c r="L7842" s="164">
        <v>2024</v>
      </c>
      <c r="M7842" s="164" t="s">
        <v>525</v>
      </c>
      <c r="N7842" s="164" t="s">
        <v>569</v>
      </c>
    </row>
    <row r="7843" spans="1:14" s="164" customFormat="1" ht="15" x14ac:dyDescent="0.15">
      <c r="A7843" s="164" t="s">
        <v>521</v>
      </c>
      <c r="B7843" s="164" t="s">
        <v>647</v>
      </c>
      <c r="C7843" s="164" t="s">
        <v>523</v>
      </c>
      <c r="D7843" s="164" t="s">
        <v>525</v>
      </c>
      <c r="E7843" s="164" t="s">
        <v>525</v>
      </c>
      <c r="F7843" s="193">
        <v>45743</v>
      </c>
      <c r="G7843" s="164" t="s">
        <v>650</v>
      </c>
      <c r="H7843" s="194">
        <v>1009642</v>
      </c>
      <c r="I7843" s="164" t="s">
        <v>16</v>
      </c>
      <c r="L7843" s="164">
        <v>2024</v>
      </c>
      <c r="M7843" s="164" t="s">
        <v>525</v>
      </c>
      <c r="N7843" s="164" t="s">
        <v>569</v>
      </c>
    </row>
    <row r="7844" spans="1:14" s="164" customFormat="1" ht="15" x14ac:dyDescent="0.15">
      <c r="A7844" s="164" t="s">
        <v>521</v>
      </c>
      <c r="B7844" s="164" t="s">
        <v>647</v>
      </c>
      <c r="C7844" s="164" t="s">
        <v>535</v>
      </c>
      <c r="D7844" s="164" t="s">
        <v>525</v>
      </c>
      <c r="E7844" s="164" t="s">
        <v>519</v>
      </c>
      <c r="F7844" s="193">
        <v>45743</v>
      </c>
      <c r="G7844" s="164" t="s">
        <v>650</v>
      </c>
      <c r="H7844" s="194">
        <v>55539</v>
      </c>
      <c r="I7844" s="164" t="s">
        <v>16</v>
      </c>
      <c r="L7844" s="164">
        <v>2024</v>
      </c>
      <c r="M7844" s="164" t="s">
        <v>525</v>
      </c>
      <c r="N7844" s="164" t="s">
        <v>569</v>
      </c>
    </row>
    <row r="7845" spans="1:14" s="164" customFormat="1" ht="15" x14ac:dyDescent="0.15">
      <c r="A7845" s="164" t="s">
        <v>521</v>
      </c>
      <c r="B7845" s="164" t="s">
        <v>647</v>
      </c>
      <c r="C7845" s="164" t="s">
        <v>523</v>
      </c>
      <c r="D7845" s="164" t="s">
        <v>525</v>
      </c>
      <c r="E7845" s="164" t="s">
        <v>519</v>
      </c>
      <c r="F7845" s="193">
        <v>45743</v>
      </c>
      <c r="G7845" s="164" t="s">
        <v>650</v>
      </c>
      <c r="H7845" s="194">
        <v>500764</v>
      </c>
      <c r="I7845" s="164" t="s">
        <v>16</v>
      </c>
      <c r="L7845" s="164">
        <v>2024</v>
      </c>
      <c r="M7845" s="164" t="s">
        <v>525</v>
      </c>
      <c r="N7845" s="164" t="s">
        <v>569</v>
      </c>
    </row>
    <row r="7846" spans="1:14" s="164" customFormat="1" ht="15" x14ac:dyDescent="0.15">
      <c r="A7846" s="164" t="s">
        <v>521</v>
      </c>
      <c r="B7846" s="164" t="s">
        <v>647</v>
      </c>
      <c r="C7846" s="164" t="s">
        <v>523</v>
      </c>
      <c r="D7846" s="164" t="s">
        <v>525</v>
      </c>
      <c r="E7846" s="164" t="s">
        <v>531</v>
      </c>
      <c r="F7846" s="193">
        <v>45743</v>
      </c>
      <c r="G7846" s="164" t="s">
        <v>650</v>
      </c>
      <c r="H7846" s="194">
        <v>2687384</v>
      </c>
      <c r="I7846" s="164" t="s">
        <v>16</v>
      </c>
      <c r="L7846" s="164">
        <v>2024</v>
      </c>
      <c r="M7846" s="164" t="s">
        <v>525</v>
      </c>
      <c r="N7846" s="164" t="s">
        <v>569</v>
      </c>
    </row>
    <row r="7847" spans="1:14" s="164" customFormat="1" ht="15" x14ac:dyDescent="0.15">
      <c r="A7847" s="164" t="s">
        <v>521</v>
      </c>
      <c r="B7847" s="164" t="s">
        <v>647</v>
      </c>
      <c r="C7847" s="164" t="s">
        <v>523</v>
      </c>
      <c r="D7847" s="164" t="s">
        <v>525</v>
      </c>
      <c r="E7847" s="164" t="s">
        <v>525</v>
      </c>
      <c r="F7847" s="193">
        <v>45743</v>
      </c>
      <c r="G7847" s="164" t="s">
        <v>648</v>
      </c>
      <c r="H7847" s="194">
        <v>126307</v>
      </c>
      <c r="I7847" s="164" t="s">
        <v>16</v>
      </c>
      <c r="L7847" s="164">
        <v>2024</v>
      </c>
      <c r="M7847" s="164" t="s">
        <v>525</v>
      </c>
      <c r="N7847" s="164" t="s">
        <v>569</v>
      </c>
    </row>
    <row r="7848" spans="1:14" s="164" customFormat="1" ht="15" x14ac:dyDescent="0.15">
      <c r="A7848" s="164" t="s">
        <v>521</v>
      </c>
      <c r="B7848" s="164" t="s">
        <v>647</v>
      </c>
      <c r="C7848" s="164" t="s">
        <v>523</v>
      </c>
      <c r="D7848" s="164" t="s">
        <v>525</v>
      </c>
      <c r="E7848" s="164" t="s">
        <v>531</v>
      </c>
      <c r="F7848" s="193">
        <v>45743</v>
      </c>
      <c r="G7848" s="164" t="s">
        <v>648</v>
      </c>
      <c r="H7848" s="194">
        <v>53295</v>
      </c>
      <c r="I7848" s="164" t="s">
        <v>16</v>
      </c>
      <c r="L7848" s="164">
        <v>2024</v>
      </c>
      <c r="M7848" s="164" t="s">
        <v>525</v>
      </c>
      <c r="N7848" s="164" t="s">
        <v>569</v>
      </c>
    </row>
    <row r="7849" spans="1:14" s="164" customFormat="1" ht="15" x14ac:dyDescent="0.15">
      <c r="A7849" s="164" t="s">
        <v>521</v>
      </c>
      <c r="B7849" s="164" t="s">
        <v>647</v>
      </c>
      <c r="C7849" s="164" t="s">
        <v>523</v>
      </c>
      <c r="D7849" s="164" t="s">
        <v>525</v>
      </c>
      <c r="E7849" s="164" t="s">
        <v>525</v>
      </c>
      <c r="F7849" s="193">
        <v>45743</v>
      </c>
      <c r="G7849" s="164" t="s">
        <v>651</v>
      </c>
      <c r="H7849" s="194">
        <v>142203</v>
      </c>
      <c r="I7849" s="164" t="s">
        <v>16</v>
      </c>
      <c r="L7849" s="164">
        <v>2024</v>
      </c>
      <c r="M7849" s="164" t="s">
        <v>525</v>
      </c>
      <c r="N7849" s="164" t="s">
        <v>569</v>
      </c>
    </row>
    <row r="7850" spans="1:14" s="164" customFormat="1" ht="15" x14ac:dyDescent="0.15">
      <c r="A7850" s="164" t="s">
        <v>521</v>
      </c>
      <c r="B7850" s="164" t="s">
        <v>647</v>
      </c>
      <c r="C7850" s="164" t="s">
        <v>523</v>
      </c>
      <c r="D7850" s="164" t="s">
        <v>525</v>
      </c>
      <c r="E7850" s="164" t="s">
        <v>531</v>
      </c>
      <c r="F7850" s="193">
        <v>45743</v>
      </c>
      <c r="G7850" s="164" t="s">
        <v>651</v>
      </c>
      <c r="H7850" s="194">
        <v>47362</v>
      </c>
      <c r="I7850" s="164" t="s">
        <v>16</v>
      </c>
      <c r="L7850" s="164">
        <v>2024</v>
      </c>
      <c r="M7850" s="164" t="s">
        <v>525</v>
      </c>
      <c r="N7850" s="164" t="s">
        <v>569</v>
      </c>
    </row>
    <row r="7851" spans="1:14" s="164" customFormat="1" ht="15" x14ac:dyDescent="0.15">
      <c r="A7851" s="164" t="s">
        <v>521</v>
      </c>
      <c r="B7851" s="164" t="s">
        <v>647</v>
      </c>
      <c r="C7851" s="164" t="s">
        <v>523</v>
      </c>
      <c r="D7851" s="164" t="s">
        <v>525</v>
      </c>
      <c r="E7851" s="164" t="s">
        <v>525</v>
      </c>
      <c r="F7851" s="193">
        <v>45743</v>
      </c>
      <c r="G7851" s="164" t="s">
        <v>649</v>
      </c>
      <c r="H7851" s="194">
        <v>1876292</v>
      </c>
      <c r="I7851" s="164" t="s">
        <v>16</v>
      </c>
      <c r="L7851" s="164">
        <v>2024</v>
      </c>
      <c r="M7851" s="164" t="s">
        <v>525</v>
      </c>
      <c r="N7851" s="164" t="s">
        <v>569</v>
      </c>
    </row>
    <row r="7852" spans="1:14" s="164" customFormat="1" ht="15" x14ac:dyDescent="0.15">
      <c r="A7852" s="164" t="s">
        <v>521</v>
      </c>
      <c r="B7852" s="164" t="s">
        <v>647</v>
      </c>
      <c r="C7852" s="164" t="s">
        <v>523</v>
      </c>
      <c r="D7852" s="164" t="s">
        <v>525</v>
      </c>
      <c r="E7852" s="164" t="s">
        <v>531</v>
      </c>
      <c r="F7852" s="193">
        <v>45743</v>
      </c>
      <c r="G7852" s="164" t="s">
        <v>649</v>
      </c>
      <c r="H7852" s="194">
        <v>74096</v>
      </c>
      <c r="I7852" s="164" t="s">
        <v>16</v>
      </c>
      <c r="L7852" s="164">
        <v>2024</v>
      </c>
      <c r="M7852" s="164" t="s">
        <v>525</v>
      </c>
      <c r="N7852" s="164" t="s">
        <v>569</v>
      </c>
    </row>
    <row r="7853" spans="1:14" s="164" customFormat="1" ht="15" x14ac:dyDescent="0.15">
      <c r="A7853" s="164" t="s">
        <v>521</v>
      </c>
      <c r="B7853" s="164" t="s">
        <v>647</v>
      </c>
      <c r="C7853" s="164" t="s">
        <v>523</v>
      </c>
      <c r="D7853" s="164" t="s">
        <v>525</v>
      </c>
      <c r="E7853" s="164" t="s">
        <v>525</v>
      </c>
      <c r="F7853" s="193">
        <v>45743</v>
      </c>
      <c r="G7853" s="164" t="s">
        <v>656</v>
      </c>
      <c r="H7853" s="194">
        <v>99792</v>
      </c>
      <c r="I7853" s="164" t="s">
        <v>16</v>
      </c>
      <c r="L7853" s="164">
        <v>2024</v>
      </c>
      <c r="M7853" s="164" t="s">
        <v>525</v>
      </c>
      <c r="N7853" s="164" t="s">
        <v>569</v>
      </c>
    </row>
    <row r="7854" spans="1:14" s="164" customFormat="1" ht="15" x14ac:dyDescent="0.15">
      <c r="A7854" s="164" t="s">
        <v>521</v>
      </c>
      <c r="B7854" s="164" t="s">
        <v>586</v>
      </c>
      <c r="C7854" s="164" t="s">
        <v>523</v>
      </c>
      <c r="D7854" s="164" t="s">
        <v>525</v>
      </c>
      <c r="E7854" s="164" t="s">
        <v>531</v>
      </c>
      <c r="F7854" s="193">
        <v>45743</v>
      </c>
      <c r="G7854" s="164" t="s">
        <v>587</v>
      </c>
      <c r="H7854" s="194">
        <v>26246</v>
      </c>
      <c r="I7854" s="164" t="s">
        <v>22</v>
      </c>
      <c r="L7854" s="164">
        <v>2024</v>
      </c>
      <c r="M7854" s="164" t="s">
        <v>525</v>
      </c>
      <c r="N7854" s="164" t="s">
        <v>569</v>
      </c>
    </row>
    <row r="7855" spans="1:14" s="164" customFormat="1" ht="15" x14ac:dyDescent="0.15">
      <c r="A7855" s="164" t="s">
        <v>521</v>
      </c>
      <c r="B7855" s="164" t="s">
        <v>647</v>
      </c>
      <c r="C7855" s="164" t="s">
        <v>523</v>
      </c>
      <c r="D7855" s="164" t="s">
        <v>525</v>
      </c>
      <c r="E7855" s="164" t="s">
        <v>525</v>
      </c>
      <c r="F7855" s="193">
        <v>45742</v>
      </c>
      <c r="G7855" s="164" t="s">
        <v>650</v>
      </c>
      <c r="H7855" s="194">
        <v>694839</v>
      </c>
      <c r="I7855" s="164" t="s">
        <v>16</v>
      </c>
      <c r="L7855" s="164">
        <v>2024</v>
      </c>
      <c r="M7855" s="164" t="s">
        <v>525</v>
      </c>
      <c r="N7855" s="164" t="s">
        <v>569</v>
      </c>
    </row>
    <row r="7856" spans="1:14" s="164" customFormat="1" ht="15" x14ac:dyDescent="0.15">
      <c r="A7856" s="164" t="s">
        <v>521</v>
      </c>
      <c r="B7856" s="164" t="s">
        <v>609</v>
      </c>
      <c r="C7856" s="164" t="s">
        <v>523</v>
      </c>
      <c r="D7856" s="164" t="s">
        <v>530</v>
      </c>
      <c r="E7856" s="164" t="s">
        <v>518</v>
      </c>
      <c r="F7856" s="193">
        <v>45742</v>
      </c>
      <c r="G7856" s="164" t="s">
        <v>25</v>
      </c>
      <c r="H7856" s="194">
        <v>89600</v>
      </c>
      <c r="I7856" s="164" t="s">
        <v>16</v>
      </c>
      <c r="J7856" s="164">
        <v>224</v>
      </c>
      <c r="L7856" s="164">
        <v>2025</v>
      </c>
      <c r="M7856" s="164" t="s">
        <v>525</v>
      </c>
      <c r="N7856" s="164" t="s">
        <v>526</v>
      </c>
    </row>
    <row r="7857" spans="1:14" s="164" customFormat="1" ht="15" x14ac:dyDescent="0.15">
      <c r="A7857" s="164" t="s">
        <v>521</v>
      </c>
      <c r="B7857" s="164" t="s">
        <v>647</v>
      </c>
      <c r="C7857" s="164" t="s">
        <v>523</v>
      </c>
      <c r="D7857" s="164" t="s">
        <v>525</v>
      </c>
      <c r="E7857" s="164" t="s">
        <v>519</v>
      </c>
      <c r="F7857" s="193">
        <v>45742</v>
      </c>
      <c r="G7857" s="164" t="s">
        <v>650</v>
      </c>
      <c r="H7857" s="194">
        <v>465010</v>
      </c>
      <c r="I7857" s="164" t="s">
        <v>16</v>
      </c>
      <c r="L7857" s="164">
        <v>2024</v>
      </c>
      <c r="M7857" s="164" t="s">
        <v>525</v>
      </c>
      <c r="N7857" s="164" t="s">
        <v>569</v>
      </c>
    </row>
    <row r="7858" spans="1:14" s="164" customFormat="1" ht="15" x14ac:dyDescent="0.15">
      <c r="A7858" s="164" t="s">
        <v>521</v>
      </c>
      <c r="B7858" s="164" t="s">
        <v>609</v>
      </c>
      <c r="C7858" s="164" t="s">
        <v>523</v>
      </c>
      <c r="D7858" s="164" t="s">
        <v>530</v>
      </c>
      <c r="E7858" s="164" t="s">
        <v>517</v>
      </c>
      <c r="F7858" s="193">
        <v>45742</v>
      </c>
      <c r="G7858" s="164" t="s">
        <v>25</v>
      </c>
      <c r="H7858" s="194">
        <v>380800</v>
      </c>
      <c r="I7858" s="164" t="s">
        <v>16</v>
      </c>
      <c r="J7858" s="164">
        <v>952</v>
      </c>
      <c r="L7858" s="164">
        <v>2025</v>
      </c>
      <c r="M7858" s="164" t="s">
        <v>525</v>
      </c>
      <c r="N7858" s="164" t="s">
        <v>526</v>
      </c>
    </row>
    <row r="7859" spans="1:14" s="164" customFormat="1" ht="15" x14ac:dyDescent="0.15">
      <c r="A7859" s="164" t="s">
        <v>521</v>
      </c>
      <c r="B7859" s="164" t="s">
        <v>647</v>
      </c>
      <c r="C7859" s="164" t="s">
        <v>523</v>
      </c>
      <c r="D7859" s="164" t="s">
        <v>525</v>
      </c>
      <c r="E7859" s="164" t="s">
        <v>531</v>
      </c>
      <c r="F7859" s="193">
        <v>45742</v>
      </c>
      <c r="G7859" s="164" t="s">
        <v>650</v>
      </c>
      <c r="H7859" s="194">
        <v>2105761</v>
      </c>
      <c r="I7859" s="164" t="s">
        <v>16</v>
      </c>
      <c r="L7859" s="164">
        <v>2024</v>
      </c>
      <c r="M7859" s="164" t="s">
        <v>525</v>
      </c>
      <c r="N7859" s="164" t="s">
        <v>569</v>
      </c>
    </row>
    <row r="7860" spans="1:14" s="164" customFormat="1" ht="15" x14ac:dyDescent="0.15">
      <c r="A7860" s="164" t="s">
        <v>521</v>
      </c>
      <c r="B7860" s="164" t="s">
        <v>647</v>
      </c>
      <c r="C7860" s="164" t="s">
        <v>523</v>
      </c>
      <c r="D7860" s="164" t="s">
        <v>525</v>
      </c>
      <c r="E7860" s="164" t="s">
        <v>525</v>
      </c>
      <c r="F7860" s="193">
        <v>45742</v>
      </c>
      <c r="G7860" s="164" t="s">
        <v>648</v>
      </c>
      <c r="H7860" s="194">
        <v>7696</v>
      </c>
      <c r="I7860" s="164" t="s">
        <v>16</v>
      </c>
      <c r="L7860" s="164">
        <v>2024</v>
      </c>
      <c r="M7860" s="164" t="s">
        <v>525</v>
      </c>
      <c r="N7860" s="164" t="s">
        <v>569</v>
      </c>
    </row>
    <row r="7861" spans="1:14" s="164" customFormat="1" ht="15" x14ac:dyDescent="0.15">
      <c r="A7861" s="164" t="s">
        <v>521</v>
      </c>
      <c r="B7861" s="164" t="s">
        <v>647</v>
      </c>
      <c r="C7861" s="164" t="s">
        <v>523</v>
      </c>
      <c r="D7861" s="164" t="s">
        <v>525</v>
      </c>
      <c r="E7861" s="164" t="s">
        <v>531</v>
      </c>
      <c r="F7861" s="193">
        <v>45742</v>
      </c>
      <c r="G7861" s="164" t="s">
        <v>648</v>
      </c>
      <c r="H7861" s="194">
        <v>73502</v>
      </c>
      <c r="I7861" s="164" t="s">
        <v>16</v>
      </c>
      <c r="L7861" s="164">
        <v>2024</v>
      </c>
      <c r="M7861" s="164" t="s">
        <v>525</v>
      </c>
      <c r="N7861" s="164" t="s">
        <v>569</v>
      </c>
    </row>
    <row r="7862" spans="1:14" s="164" customFormat="1" ht="15" x14ac:dyDescent="0.15">
      <c r="A7862" s="164" t="s">
        <v>521</v>
      </c>
      <c r="B7862" s="164" t="s">
        <v>647</v>
      </c>
      <c r="C7862" s="164" t="s">
        <v>523</v>
      </c>
      <c r="D7862" s="164" t="s">
        <v>525</v>
      </c>
      <c r="E7862" s="164" t="s">
        <v>525</v>
      </c>
      <c r="F7862" s="193">
        <v>45742</v>
      </c>
      <c r="G7862" s="164" t="s">
        <v>658</v>
      </c>
      <c r="H7862" s="194">
        <v>12320</v>
      </c>
      <c r="I7862" s="164" t="s">
        <v>16</v>
      </c>
      <c r="L7862" s="164">
        <v>2024</v>
      </c>
      <c r="M7862" s="164" t="s">
        <v>525</v>
      </c>
      <c r="N7862" s="164" t="s">
        <v>569</v>
      </c>
    </row>
    <row r="7863" spans="1:14" s="164" customFormat="1" ht="15" x14ac:dyDescent="0.15">
      <c r="A7863" s="164" t="s">
        <v>521</v>
      </c>
      <c r="B7863" s="164" t="s">
        <v>647</v>
      </c>
      <c r="C7863" s="164" t="s">
        <v>523</v>
      </c>
      <c r="D7863" s="164" t="s">
        <v>525</v>
      </c>
      <c r="E7863" s="164" t="s">
        <v>525</v>
      </c>
      <c r="F7863" s="193">
        <v>45742</v>
      </c>
      <c r="G7863" s="164" t="s">
        <v>651</v>
      </c>
      <c r="H7863" s="194">
        <v>41494</v>
      </c>
      <c r="I7863" s="164" t="s">
        <v>16</v>
      </c>
      <c r="L7863" s="164">
        <v>2024</v>
      </c>
      <c r="M7863" s="164" t="s">
        <v>525</v>
      </c>
      <c r="N7863" s="164" t="s">
        <v>569</v>
      </c>
    </row>
    <row r="7864" spans="1:14" s="164" customFormat="1" ht="15" x14ac:dyDescent="0.15">
      <c r="A7864" s="164" t="s">
        <v>521</v>
      </c>
      <c r="B7864" s="164" t="s">
        <v>647</v>
      </c>
      <c r="C7864" s="164" t="s">
        <v>523</v>
      </c>
      <c r="D7864" s="164" t="s">
        <v>525</v>
      </c>
      <c r="E7864" s="164" t="s">
        <v>531</v>
      </c>
      <c r="F7864" s="193">
        <v>45742</v>
      </c>
      <c r="G7864" s="164" t="s">
        <v>651</v>
      </c>
      <c r="H7864" s="194">
        <v>494573</v>
      </c>
      <c r="I7864" s="164" t="s">
        <v>16</v>
      </c>
      <c r="L7864" s="164">
        <v>2024</v>
      </c>
      <c r="M7864" s="164" t="s">
        <v>525</v>
      </c>
      <c r="N7864" s="164" t="s">
        <v>569</v>
      </c>
    </row>
    <row r="7865" spans="1:14" s="164" customFormat="1" ht="15" x14ac:dyDescent="0.15">
      <c r="A7865" s="164" t="s">
        <v>521</v>
      </c>
      <c r="B7865" s="164" t="s">
        <v>647</v>
      </c>
      <c r="C7865" s="164" t="s">
        <v>523</v>
      </c>
      <c r="D7865" s="164" t="s">
        <v>525</v>
      </c>
      <c r="E7865" s="164" t="s">
        <v>525</v>
      </c>
      <c r="F7865" s="193">
        <v>45742</v>
      </c>
      <c r="G7865" s="164" t="s">
        <v>649</v>
      </c>
      <c r="H7865" s="194">
        <v>1521637</v>
      </c>
      <c r="I7865" s="164" t="s">
        <v>16</v>
      </c>
      <c r="L7865" s="164">
        <v>2024</v>
      </c>
      <c r="M7865" s="164" t="s">
        <v>525</v>
      </c>
      <c r="N7865" s="164" t="s">
        <v>569</v>
      </c>
    </row>
    <row r="7866" spans="1:14" s="164" customFormat="1" ht="15" x14ac:dyDescent="0.15">
      <c r="A7866" s="164" t="s">
        <v>521</v>
      </c>
      <c r="B7866" s="164" t="s">
        <v>647</v>
      </c>
      <c r="C7866" s="164" t="s">
        <v>523</v>
      </c>
      <c r="D7866" s="164" t="s">
        <v>525</v>
      </c>
      <c r="E7866" s="164" t="s">
        <v>531</v>
      </c>
      <c r="F7866" s="193">
        <v>45742</v>
      </c>
      <c r="G7866" s="164" t="s">
        <v>649</v>
      </c>
      <c r="H7866" s="194">
        <v>3294940</v>
      </c>
      <c r="I7866" s="164" t="s">
        <v>16</v>
      </c>
      <c r="L7866" s="164">
        <v>2024</v>
      </c>
      <c r="M7866" s="164" t="s">
        <v>525</v>
      </c>
      <c r="N7866" s="164" t="s">
        <v>569</v>
      </c>
    </row>
    <row r="7867" spans="1:14" s="164" customFormat="1" ht="15" x14ac:dyDescent="0.15">
      <c r="A7867" s="164" t="s">
        <v>521</v>
      </c>
      <c r="B7867" s="164" t="s">
        <v>647</v>
      </c>
      <c r="C7867" s="164" t="s">
        <v>523</v>
      </c>
      <c r="D7867" s="164" t="s">
        <v>525</v>
      </c>
      <c r="E7867" s="164" t="s">
        <v>531</v>
      </c>
      <c r="F7867" s="193">
        <v>45742</v>
      </c>
      <c r="G7867" s="164" t="s">
        <v>652</v>
      </c>
      <c r="H7867" s="194">
        <v>1541166</v>
      </c>
      <c r="I7867" s="164" t="s">
        <v>16</v>
      </c>
      <c r="L7867" s="164">
        <v>2024</v>
      </c>
      <c r="M7867" s="164" t="s">
        <v>525</v>
      </c>
      <c r="N7867" s="164" t="s">
        <v>569</v>
      </c>
    </row>
    <row r="7868" spans="1:14" s="164" customFormat="1" ht="15" x14ac:dyDescent="0.15">
      <c r="A7868" s="164" t="s">
        <v>521</v>
      </c>
      <c r="B7868" s="164" t="s">
        <v>647</v>
      </c>
      <c r="C7868" s="164" t="s">
        <v>523</v>
      </c>
      <c r="D7868" s="164" t="s">
        <v>525</v>
      </c>
      <c r="E7868" s="164" t="s">
        <v>525</v>
      </c>
      <c r="F7868" s="193">
        <v>45742</v>
      </c>
      <c r="G7868" s="164" t="s">
        <v>656</v>
      </c>
      <c r="H7868" s="194">
        <v>99792</v>
      </c>
      <c r="I7868" s="164" t="s">
        <v>16</v>
      </c>
      <c r="L7868" s="164">
        <v>2024</v>
      </c>
      <c r="M7868" s="164" t="s">
        <v>525</v>
      </c>
      <c r="N7868" s="164" t="s">
        <v>569</v>
      </c>
    </row>
    <row r="7869" spans="1:14" s="164" customFormat="1" ht="15" x14ac:dyDescent="0.15">
      <c r="A7869" s="164" t="s">
        <v>521</v>
      </c>
      <c r="B7869" s="164" t="s">
        <v>617</v>
      </c>
      <c r="C7869" s="164" t="s">
        <v>523</v>
      </c>
      <c r="D7869" s="164" t="s">
        <v>525</v>
      </c>
      <c r="E7869" s="164" t="s">
        <v>519</v>
      </c>
      <c r="F7869" s="193">
        <v>45742</v>
      </c>
      <c r="G7869" s="164" t="s">
        <v>587</v>
      </c>
      <c r="H7869" s="194">
        <v>178750</v>
      </c>
      <c r="I7869" s="164" t="s">
        <v>22</v>
      </c>
      <c r="L7869" s="164">
        <v>2024</v>
      </c>
      <c r="M7869" s="164" t="s">
        <v>525</v>
      </c>
      <c r="N7869" s="164" t="s">
        <v>569</v>
      </c>
    </row>
    <row r="7870" spans="1:14" s="164" customFormat="1" ht="15" x14ac:dyDescent="0.15">
      <c r="A7870" s="164" t="s">
        <v>521</v>
      </c>
      <c r="B7870" s="164" t="s">
        <v>647</v>
      </c>
      <c r="C7870" s="164" t="s">
        <v>523</v>
      </c>
      <c r="D7870" s="164" t="s">
        <v>525</v>
      </c>
      <c r="E7870" s="164" t="s">
        <v>531</v>
      </c>
      <c r="F7870" s="193">
        <v>45742</v>
      </c>
      <c r="G7870" s="164" t="s">
        <v>653</v>
      </c>
      <c r="H7870" s="194">
        <v>500247</v>
      </c>
      <c r="I7870" s="164" t="s">
        <v>22</v>
      </c>
      <c r="L7870" s="164">
        <v>2024</v>
      </c>
      <c r="M7870" s="164" t="s">
        <v>525</v>
      </c>
      <c r="N7870" s="164" t="s">
        <v>569</v>
      </c>
    </row>
    <row r="7871" spans="1:14" s="164" customFormat="1" ht="15" x14ac:dyDescent="0.15">
      <c r="A7871" s="164" t="s">
        <v>521</v>
      </c>
      <c r="B7871" s="164" t="s">
        <v>617</v>
      </c>
      <c r="C7871" s="164" t="s">
        <v>523</v>
      </c>
      <c r="D7871" s="164" t="s">
        <v>525</v>
      </c>
      <c r="E7871" s="164" t="s">
        <v>525</v>
      </c>
      <c r="F7871" s="193">
        <v>45742</v>
      </c>
      <c r="G7871" s="164" t="s">
        <v>568</v>
      </c>
      <c r="H7871" s="194">
        <v>396101</v>
      </c>
      <c r="I7871" s="164" t="s">
        <v>22</v>
      </c>
      <c r="L7871" s="164">
        <v>2024</v>
      </c>
      <c r="M7871" s="164" t="s">
        <v>525</v>
      </c>
      <c r="N7871" s="164" t="s">
        <v>569</v>
      </c>
    </row>
    <row r="7872" spans="1:14" s="164" customFormat="1" ht="15" x14ac:dyDescent="0.15">
      <c r="A7872" s="164" t="s">
        <v>521</v>
      </c>
      <c r="B7872" s="164" t="s">
        <v>617</v>
      </c>
      <c r="C7872" s="164" t="s">
        <v>523</v>
      </c>
      <c r="D7872" s="164" t="s">
        <v>525</v>
      </c>
      <c r="E7872" s="164" t="s">
        <v>531</v>
      </c>
      <c r="F7872" s="193">
        <v>45742</v>
      </c>
      <c r="G7872" s="164" t="s">
        <v>568</v>
      </c>
      <c r="H7872" s="194">
        <v>170016</v>
      </c>
      <c r="I7872" s="164" t="s">
        <v>22</v>
      </c>
      <c r="L7872" s="164">
        <v>2024</v>
      </c>
      <c r="M7872" s="164" t="s">
        <v>525</v>
      </c>
      <c r="N7872" s="164" t="s">
        <v>569</v>
      </c>
    </row>
    <row r="7873" spans="1:14" s="164" customFormat="1" ht="15" x14ac:dyDescent="0.15">
      <c r="A7873" s="164" t="s">
        <v>521</v>
      </c>
      <c r="B7873" s="164" t="s">
        <v>586</v>
      </c>
      <c r="C7873" s="164" t="s">
        <v>523</v>
      </c>
      <c r="D7873" s="164" t="s">
        <v>525</v>
      </c>
      <c r="E7873" s="164" t="s">
        <v>525</v>
      </c>
      <c r="F7873" s="193">
        <v>45742</v>
      </c>
      <c r="G7873" s="164" t="s">
        <v>568</v>
      </c>
      <c r="H7873" s="194">
        <v>1278105</v>
      </c>
      <c r="I7873" s="164" t="s">
        <v>22</v>
      </c>
      <c r="L7873" s="164">
        <v>2024</v>
      </c>
      <c r="M7873" s="164" t="s">
        <v>525</v>
      </c>
      <c r="N7873" s="164" t="s">
        <v>569</v>
      </c>
    </row>
    <row r="7874" spans="1:14" s="164" customFormat="1" ht="15" x14ac:dyDescent="0.15">
      <c r="A7874" s="164" t="s">
        <v>521</v>
      </c>
      <c r="B7874" s="164" t="s">
        <v>617</v>
      </c>
      <c r="C7874" s="164" t="s">
        <v>523</v>
      </c>
      <c r="D7874" s="164" t="s">
        <v>525</v>
      </c>
      <c r="E7874" s="164" t="s">
        <v>531</v>
      </c>
      <c r="F7874" s="193">
        <v>45742</v>
      </c>
      <c r="G7874" s="164" t="s">
        <v>589</v>
      </c>
      <c r="H7874" s="194">
        <v>86313</v>
      </c>
      <c r="I7874" s="164" t="s">
        <v>22</v>
      </c>
      <c r="L7874" s="164">
        <v>2024</v>
      </c>
      <c r="M7874" s="164" t="s">
        <v>525</v>
      </c>
      <c r="N7874" s="164" t="s">
        <v>569</v>
      </c>
    </row>
    <row r="7875" spans="1:14" s="164" customFormat="1" ht="15" x14ac:dyDescent="0.15">
      <c r="A7875" s="164" t="s">
        <v>521</v>
      </c>
      <c r="B7875" s="164" t="s">
        <v>638</v>
      </c>
      <c r="C7875" s="164" t="s">
        <v>523</v>
      </c>
      <c r="D7875" s="164" t="s">
        <v>525</v>
      </c>
      <c r="E7875" s="164" t="s">
        <v>525</v>
      </c>
      <c r="F7875" s="193">
        <v>45742</v>
      </c>
      <c r="G7875" s="164" t="s">
        <v>589</v>
      </c>
      <c r="H7875" s="194">
        <v>41976</v>
      </c>
      <c r="I7875" s="164" t="s">
        <v>22</v>
      </c>
      <c r="L7875" s="164">
        <v>2024</v>
      </c>
      <c r="M7875" s="164" t="s">
        <v>525</v>
      </c>
      <c r="N7875" s="164" t="s">
        <v>569</v>
      </c>
    </row>
    <row r="7876" spans="1:14" s="164" customFormat="1" ht="15" x14ac:dyDescent="0.15">
      <c r="A7876" s="164" t="s">
        <v>521</v>
      </c>
      <c r="B7876" s="164" t="s">
        <v>609</v>
      </c>
      <c r="C7876" s="164" t="s">
        <v>523</v>
      </c>
      <c r="D7876" s="164" t="s">
        <v>530</v>
      </c>
      <c r="E7876" s="164" t="s">
        <v>517</v>
      </c>
      <c r="F7876" s="193">
        <v>45741</v>
      </c>
      <c r="G7876" s="164" t="s">
        <v>25</v>
      </c>
      <c r="H7876" s="194">
        <v>336000</v>
      </c>
      <c r="I7876" s="164" t="s">
        <v>16</v>
      </c>
      <c r="J7876" s="164">
        <v>840</v>
      </c>
      <c r="L7876" s="164">
        <v>2025</v>
      </c>
      <c r="M7876" s="164" t="s">
        <v>525</v>
      </c>
      <c r="N7876" s="164" t="s">
        <v>526</v>
      </c>
    </row>
    <row r="7877" spans="1:14" s="164" customFormat="1" ht="15" x14ac:dyDescent="0.15">
      <c r="A7877" s="164" t="s">
        <v>521</v>
      </c>
      <c r="B7877" s="164" t="s">
        <v>638</v>
      </c>
      <c r="C7877" s="164" t="s">
        <v>523</v>
      </c>
      <c r="D7877" s="164" t="s">
        <v>525</v>
      </c>
      <c r="E7877" s="164" t="s">
        <v>519</v>
      </c>
      <c r="F7877" s="193">
        <v>45741</v>
      </c>
      <c r="G7877" s="164" t="s">
        <v>568</v>
      </c>
      <c r="H7877" s="194">
        <v>357500</v>
      </c>
      <c r="I7877" s="164" t="s">
        <v>22</v>
      </c>
      <c r="L7877" s="164">
        <v>2024</v>
      </c>
      <c r="M7877" s="164" t="s">
        <v>525</v>
      </c>
      <c r="N7877" s="164" t="s">
        <v>569</v>
      </c>
    </row>
    <row r="7878" spans="1:14" s="164" customFormat="1" ht="15" x14ac:dyDescent="0.15">
      <c r="A7878" s="164" t="s">
        <v>521</v>
      </c>
      <c r="B7878" s="164" t="s">
        <v>638</v>
      </c>
      <c r="C7878" s="164" t="s">
        <v>523</v>
      </c>
      <c r="D7878" s="164" t="s">
        <v>525</v>
      </c>
      <c r="E7878" s="164" t="s">
        <v>531</v>
      </c>
      <c r="F7878" s="193">
        <v>45741</v>
      </c>
      <c r="G7878" s="164" t="s">
        <v>568</v>
      </c>
      <c r="H7878" s="194">
        <v>250250</v>
      </c>
      <c r="I7878" s="164" t="s">
        <v>22</v>
      </c>
      <c r="L7878" s="164">
        <v>2024</v>
      </c>
      <c r="M7878" s="164" t="s">
        <v>525</v>
      </c>
      <c r="N7878" s="164" t="s">
        <v>569</v>
      </c>
    </row>
    <row r="7879" spans="1:14" s="164" customFormat="1" ht="15" x14ac:dyDescent="0.15">
      <c r="A7879" s="164" t="s">
        <v>521</v>
      </c>
      <c r="B7879" s="164" t="s">
        <v>617</v>
      </c>
      <c r="C7879" s="164" t="s">
        <v>523</v>
      </c>
      <c r="D7879" s="164" t="s">
        <v>525</v>
      </c>
      <c r="E7879" s="164" t="s">
        <v>525</v>
      </c>
      <c r="F7879" s="193">
        <v>45741</v>
      </c>
      <c r="G7879" s="164" t="s">
        <v>589</v>
      </c>
      <c r="H7879" s="194">
        <v>261650</v>
      </c>
      <c r="I7879" s="164" t="s">
        <v>22</v>
      </c>
      <c r="L7879" s="164">
        <v>2024</v>
      </c>
      <c r="M7879" s="164" t="s">
        <v>525</v>
      </c>
      <c r="N7879" s="164" t="s">
        <v>569</v>
      </c>
    </row>
    <row r="7880" spans="1:14" s="164" customFormat="1" ht="15" x14ac:dyDescent="0.15">
      <c r="A7880" s="164" t="s">
        <v>521</v>
      </c>
      <c r="B7880" s="164" t="s">
        <v>617</v>
      </c>
      <c r="C7880" s="164" t="s">
        <v>523</v>
      </c>
      <c r="D7880" s="164" t="s">
        <v>525</v>
      </c>
      <c r="E7880" s="164" t="s">
        <v>531</v>
      </c>
      <c r="F7880" s="193">
        <v>45741</v>
      </c>
      <c r="G7880" s="164" t="s">
        <v>589</v>
      </c>
      <c r="H7880" s="194">
        <v>450443</v>
      </c>
      <c r="I7880" s="164" t="s">
        <v>22</v>
      </c>
      <c r="L7880" s="164">
        <v>2024</v>
      </c>
      <c r="M7880" s="164" t="s">
        <v>525</v>
      </c>
      <c r="N7880" s="164" t="s">
        <v>569</v>
      </c>
    </row>
    <row r="7881" spans="1:14" s="164" customFormat="1" ht="15" x14ac:dyDescent="0.15">
      <c r="A7881" s="164" t="s">
        <v>521</v>
      </c>
      <c r="B7881" s="164" t="s">
        <v>686</v>
      </c>
      <c r="C7881" s="164" t="s">
        <v>523</v>
      </c>
      <c r="D7881" s="164" t="s">
        <v>525</v>
      </c>
      <c r="E7881" s="164" t="s">
        <v>525</v>
      </c>
      <c r="F7881" s="193">
        <v>45741</v>
      </c>
      <c r="G7881" s="164" t="s">
        <v>589</v>
      </c>
      <c r="H7881" s="194">
        <v>6970</v>
      </c>
      <c r="I7881" s="164" t="s">
        <v>22</v>
      </c>
      <c r="L7881" s="164">
        <v>2024</v>
      </c>
      <c r="M7881" s="164" t="s">
        <v>525</v>
      </c>
      <c r="N7881" s="164" t="s">
        <v>569</v>
      </c>
    </row>
    <row r="7882" spans="1:14" s="164" customFormat="1" ht="15" x14ac:dyDescent="0.15">
      <c r="A7882" s="164" t="s">
        <v>521</v>
      </c>
      <c r="B7882" s="164" t="s">
        <v>638</v>
      </c>
      <c r="C7882" s="164" t="s">
        <v>523</v>
      </c>
      <c r="D7882" s="164" t="s">
        <v>525</v>
      </c>
      <c r="E7882" s="164" t="s">
        <v>525</v>
      </c>
      <c r="F7882" s="193">
        <v>45741</v>
      </c>
      <c r="G7882" s="164" t="s">
        <v>23</v>
      </c>
      <c r="H7882" s="194">
        <v>131465</v>
      </c>
      <c r="I7882" s="164" t="s">
        <v>22</v>
      </c>
      <c r="L7882" s="164">
        <v>2024</v>
      </c>
      <c r="M7882" s="164" t="s">
        <v>525</v>
      </c>
      <c r="N7882" s="164" t="s">
        <v>569</v>
      </c>
    </row>
    <row r="7883" spans="1:14" s="164" customFormat="1" ht="15" x14ac:dyDescent="0.15">
      <c r="A7883" s="164" t="s">
        <v>521</v>
      </c>
      <c r="B7883" s="164" t="s">
        <v>617</v>
      </c>
      <c r="C7883" s="164" t="s">
        <v>523</v>
      </c>
      <c r="D7883" s="164" t="s">
        <v>525</v>
      </c>
      <c r="E7883" s="164" t="s">
        <v>531</v>
      </c>
      <c r="F7883" s="193">
        <v>45741</v>
      </c>
      <c r="G7883" s="164" t="s">
        <v>720</v>
      </c>
      <c r="H7883" s="194">
        <v>198000</v>
      </c>
      <c r="I7883" s="164" t="s">
        <v>22</v>
      </c>
      <c r="L7883" s="164">
        <v>2024</v>
      </c>
      <c r="M7883" s="164" t="s">
        <v>525</v>
      </c>
      <c r="N7883" s="164" t="s">
        <v>569</v>
      </c>
    </row>
    <row r="7884" spans="1:14" s="164" customFormat="1" ht="15" x14ac:dyDescent="0.15">
      <c r="A7884" s="164" t="s">
        <v>521</v>
      </c>
      <c r="B7884" s="164" t="s">
        <v>638</v>
      </c>
      <c r="C7884" s="164" t="s">
        <v>523</v>
      </c>
      <c r="D7884" s="164" t="s">
        <v>525</v>
      </c>
      <c r="E7884" s="164" t="s">
        <v>519</v>
      </c>
      <c r="F7884" s="193">
        <v>45741</v>
      </c>
      <c r="G7884" s="164" t="s">
        <v>619</v>
      </c>
      <c r="H7884" s="194">
        <v>178750</v>
      </c>
      <c r="I7884" s="164" t="s">
        <v>22</v>
      </c>
      <c r="L7884" s="164">
        <v>2024</v>
      </c>
      <c r="M7884" s="164" t="s">
        <v>525</v>
      </c>
      <c r="N7884" s="164" t="s">
        <v>569</v>
      </c>
    </row>
    <row r="7885" spans="1:14" s="164" customFormat="1" ht="15" x14ac:dyDescent="0.15">
      <c r="A7885" s="164" t="s">
        <v>521</v>
      </c>
      <c r="B7885" s="164" t="s">
        <v>617</v>
      </c>
      <c r="C7885" s="164" t="s">
        <v>523</v>
      </c>
      <c r="D7885" s="164" t="s">
        <v>525</v>
      </c>
      <c r="E7885" s="164" t="s">
        <v>531</v>
      </c>
      <c r="F7885" s="193">
        <v>45741</v>
      </c>
      <c r="G7885" s="164" t="s">
        <v>587</v>
      </c>
      <c r="H7885" s="194">
        <v>198000</v>
      </c>
      <c r="I7885" s="164" t="s">
        <v>22</v>
      </c>
      <c r="L7885" s="164">
        <v>2024</v>
      </c>
      <c r="M7885" s="164" t="s">
        <v>525</v>
      </c>
      <c r="N7885" s="164" t="s">
        <v>569</v>
      </c>
    </row>
    <row r="7886" spans="1:14" s="164" customFormat="1" ht="15" x14ac:dyDescent="0.15">
      <c r="A7886" s="164" t="s">
        <v>521</v>
      </c>
      <c r="B7886" s="164" t="s">
        <v>586</v>
      </c>
      <c r="C7886" s="164" t="s">
        <v>523</v>
      </c>
      <c r="D7886" s="164" t="s">
        <v>525</v>
      </c>
      <c r="E7886" s="164" t="s">
        <v>531</v>
      </c>
      <c r="F7886" s="193">
        <v>45741</v>
      </c>
      <c r="G7886" s="164" t="s">
        <v>587</v>
      </c>
      <c r="H7886" s="194">
        <v>309408</v>
      </c>
      <c r="I7886" s="164" t="s">
        <v>22</v>
      </c>
      <c r="L7886" s="164">
        <v>2024</v>
      </c>
      <c r="M7886" s="164" t="s">
        <v>525</v>
      </c>
      <c r="N7886" s="164" t="s">
        <v>569</v>
      </c>
    </row>
    <row r="7887" spans="1:14" s="164" customFormat="1" ht="15" x14ac:dyDescent="0.15">
      <c r="A7887" s="164" t="s">
        <v>521</v>
      </c>
      <c r="B7887" s="164" t="s">
        <v>617</v>
      </c>
      <c r="C7887" s="164" t="s">
        <v>523</v>
      </c>
      <c r="D7887" s="164" t="s">
        <v>525</v>
      </c>
      <c r="E7887" s="164" t="s">
        <v>519</v>
      </c>
      <c r="F7887" s="193">
        <v>45741</v>
      </c>
      <c r="G7887" s="164" t="s">
        <v>568</v>
      </c>
      <c r="H7887" s="194">
        <v>71500</v>
      </c>
      <c r="I7887" s="164" t="s">
        <v>22</v>
      </c>
      <c r="L7887" s="164">
        <v>2024</v>
      </c>
      <c r="M7887" s="164" t="s">
        <v>525</v>
      </c>
      <c r="N7887" s="164" t="s">
        <v>569</v>
      </c>
    </row>
    <row r="7888" spans="1:14" s="164" customFormat="1" ht="15" x14ac:dyDescent="0.15">
      <c r="A7888" s="164" t="s">
        <v>521</v>
      </c>
      <c r="B7888" s="164" t="s">
        <v>647</v>
      </c>
      <c r="C7888" s="164" t="s">
        <v>523</v>
      </c>
      <c r="D7888" s="164" t="s">
        <v>525</v>
      </c>
      <c r="E7888" s="164" t="s">
        <v>525</v>
      </c>
      <c r="F7888" s="193">
        <v>45741</v>
      </c>
      <c r="G7888" s="164" t="s">
        <v>651</v>
      </c>
      <c r="H7888" s="194">
        <v>168872</v>
      </c>
      <c r="I7888" s="164" t="s">
        <v>16</v>
      </c>
      <c r="L7888" s="164">
        <v>2024</v>
      </c>
      <c r="M7888" s="164" t="s">
        <v>525</v>
      </c>
      <c r="N7888" s="164" t="s">
        <v>569</v>
      </c>
    </row>
    <row r="7889" spans="1:14" s="164" customFormat="1" ht="15" x14ac:dyDescent="0.15">
      <c r="A7889" s="164" t="s">
        <v>521</v>
      </c>
      <c r="B7889" s="164" t="s">
        <v>647</v>
      </c>
      <c r="C7889" s="164" t="s">
        <v>523</v>
      </c>
      <c r="D7889" s="164" t="s">
        <v>525</v>
      </c>
      <c r="E7889" s="164" t="s">
        <v>531</v>
      </c>
      <c r="F7889" s="193">
        <v>45741</v>
      </c>
      <c r="G7889" s="164" t="s">
        <v>651</v>
      </c>
      <c r="H7889" s="194">
        <v>221760</v>
      </c>
      <c r="I7889" s="164" t="s">
        <v>16</v>
      </c>
      <c r="L7889" s="164">
        <v>2024</v>
      </c>
      <c r="M7889" s="164" t="s">
        <v>525</v>
      </c>
      <c r="N7889" s="164" t="s">
        <v>569</v>
      </c>
    </row>
    <row r="7890" spans="1:14" s="164" customFormat="1" ht="15" x14ac:dyDescent="0.15">
      <c r="A7890" s="164" t="s">
        <v>521</v>
      </c>
      <c r="B7890" s="164" t="s">
        <v>647</v>
      </c>
      <c r="C7890" s="164" t="s">
        <v>523</v>
      </c>
      <c r="D7890" s="164" t="s">
        <v>525</v>
      </c>
      <c r="E7890" s="164" t="s">
        <v>525</v>
      </c>
      <c r="F7890" s="193">
        <v>45741</v>
      </c>
      <c r="G7890" s="164" t="s">
        <v>649</v>
      </c>
      <c r="H7890" s="194">
        <v>6940437</v>
      </c>
      <c r="I7890" s="164" t="s">
        <v>16</v>
      </c>
      <c r="L7890" s="164">
        <v>2024</v>
      </c>
      <c r="M7890" s="164" t="s">
        <v>525</v>
      </c>
      <c r="N7890" s="164" t="s">
        <v>569</v>
      </c>
    </row>
    <row r="7891" spans="1:14" s="164" customFormat="1" ht="15" x14ac:dyDescent="0.15">
      <c r="A7891" s="164" t="s">
        <v>521</v>
      </c>
      <c r="B7891" s="164" t="s">
        <v>647</v>
      </c>
      <c r="C7891" s="164" t="s">
        <v>523</v>
      </c>
      <c r="D7891" s="164" t="s">
        <v>525</v>
      </c>
      <c r="E7891" s="164" t="s">
        <v>531</v>
      </c>
      <c r="F7891" s="193">
        <v>45741</v>
      </c>
      <c r="G7891" s="164" t="s">
        <v>649</v>
      </c>
      <c r="H7891" s="194">
        <v>469106</v>
      </c>
      <c r="I7891" s="164" t="s">
        <v>16</v>
      </c>
      <c r="L7891" s="164">
        <v>2024</v>
      </c>
      <c r="M7891" s="164" t="s">
        <v>525</v>
      </c>
      <c r="N7891" s="164" t="s">
        <v>569</v>
      </c>
    </row>
    <row r="7892" spans="1:14" s="164" customFormat="1" ht="15" x14ac:dyDescent="0.15">
      <c r="A7892" s="164" t="s">
        <v>521</v>
      </c>
      <c r="B7892" s="164" t="s">
        <v>647</v>
      </c>
      <c r="C7892" s="164" t="s">
        <v>523</v>
      </c>
      <c r="D7892" s="164" t="s">
        <v>525</v>
      </c>
      <c r="E7892" s="164" t="s">
        <v>531</v>
      </c>
      <c r="F7892" s="193">
        <v>45741</v>
      </c>
      <c r="G7892" s="164" t="s">
        <v>652</v>
      </c>
      <c r="H7892" s="194">
        <v>220418</v>
      </c>
      <c r="I7892" s="164" t="s">
        <v>16</v>
      </c>
      <c r="L7892" s="164">
        <v>2024</v>
      </c>
      <c r="M7892" s="164" t="s">
        <v>525</v>
      </c>
      <c r="N7892" s="164" t="s">
        <v>569</v>
      </c>
    </row>
    <row r="7893" spans="1:14" s="164" customFormat="1" ht="15" x14ac:dyDescent="0.15">
      <c r="A7893" s="164" t="s">
        <v>521</v>
      </c>
      <c r="B7893" s="164" t="s">
        <v>647</v>
      </c>
      <c r="C7893" s="164" t="s">
        <v>523</v>
      </c>
      <c r="D7893" s="164" t="s">
        <v>525</v>
      </c>
      <c r="E7893" s="164" t="s">
        <v>525</v>
      </c>
      <c r="F7893" s="193">
        <v>45741</v>
      </c>
      <c r="G7893" s="164" t="s">
        <v>656</v>
      </c>
      <c r="H7893" s="194">
        <v>99792</v>
      </c>
      <c r="I7893" s="164" t="s">
        <v>16</v>
      </c>
      <c r="L7893" s="164">
        <v>2024</v>
      </c>
      <c r="M7893" s="164" t="s">
        <v>525</v>
      </c>
      <c r="N7893" s="164" t="s">
        <v>569</v>
      </c>
    </row>
    <row r="7894" spans="1:14" s="164" customFormat="1" ht="15" x14ac:dyDescent="0.15">
      <c r="A7894" s="164" t="s">
        <v>521</v>
      </c>
      <c r="B7894" s="164" t="s">
        <v>647</v>
      </c>
      <c r="C7894" s="164" t="s">
        <v>523</v>
      </c>
      <c r="D7894" s="164" t="s">
        <v>525</v>
      </c>
      <c r="E7894" s="164" t="s">
        <v>525</v>
      </c>
      <c r="F7894" s="193">
        <v>45741</v>
      </c>
      <c r="G7894" s="164" t="s">
        <v>650</v>
      </c>
      <c r="H7894" s="194">
        <v>489942</v>
      </c>
      <c r="I7894" s="164" t="s">
        <v>16</v>
      </c>
      <c r="L7894" s="164">
        <v>2024</v>
      </c>
      <c r="M7894" s="164" t="s">
        <v>525</v>
      </c>
      <c r="N7894" s="164" t="s">
        <v>569</v>
      </c>
    </row>
    <row r="7895" spans="1:14" s="164" customFormat="1" ht="15" x14ac:dyDescent="0.15">
      <c r="A7895" s="164" t="s">
        <v>521</v>
      </c>
      <c r="B7895" s="164" t="s">
        <v>647</v>
      </c>
      <c r="C7895" s="164" t="s">
        <v>535</v>
      </c>
      <c r="D7895" s="164" t="s">
        <v>525</v>
      </c>
      <c r="E7895" s="164" t="s">
        <v>519</v>
      </c>
      <c r="F7895" s="193">
        <v>45741</v>
      </c>
      <c r="G7895" s="164" t="s">
        <v>650</v>
      </c>
      <c r="H7895" s="194">
        <v>6545</v>
      </c>
      <c r="I7895" s="164" t="s">
        <v>16</v>
      </c>
      <c r="L7895" s="164">
        <v>2024</v>
      </c>
      <c r="M7895" s="164" t="s">
        <v>525</v>
      </c>
      <c r="N7895" s="164" t="s">
        <v>569</v>
      </c>
    </row>
    <row r="7896" spans="1:14" s="164" customFormat="1" ht="15" x14ac:dyDescent="0.15">
      <c r="A7896" s="164" t="s">
        <v>521</v>
      </c>
      <c r="B7896" s="164" t="s">
        <v>647</v>
      </c>
      <c r="C7896" s="164" t="s">
        <v>523</v>
      </c>
      <c r="D7896" s="164" t="s">
        <v>525</v>
      </c>
      <c r="E7896" s="164" t="s">
        <v>519</v>
      </c>
      <c r="F7896" s="193">
        <v>45741</v>
      </c>
      <c r="G7896" s="164" t="s">
        <v>650</v>
      </c>
      <c r="H7896" s="194">
        <v>94380</v>
      </c>
      <c r="I7896" s="164" t="s">
        <v>16</v>
      </c>
      <c r="L7896" s="164">
        <v>2024</v>
      </c>
      <c r="M7896" s="164" t="s">
        <v>525</v>
      </c>
      <c r="N7896" s="164" t="s">
        <v>569</v>
      </c>
    </row>
    <row r="7897" spans="1:14" s="164" customFormat="1" ht="15" x14ac:dyDescent="0.15">
      <c r="A7897" s="164" t="s">
        <v>521</v>
      </c>
      <c r="B7897" s="164" t="s">
        <v>647</v>
      </c>
      <c r="C7897" s="164" t="s">
        <v>523</v>
      </c>
      <c r="D7897" s="164" t="s">
        <v>525</v>
      </c>
      <c r="E7897" s="164" t="s">
        <v>531</v>
      </c>
      <c r="F7897" s="193">
        <v>45741</v>
      </c>
      <c r="G7897" s="164" t="s">
        <v>650</v>
      </c>
      <c r="H7897" s="194">
        <v>999953</v>
      </c>
      <c r="I7897" s="164" t="s">
        <v>16</v>
      </c>
      <c r="L7897" s="164">
        <v>2024</v>
      </c>
      <c r="M7897" s="164" t="s">
        <v>525</v>
      </c>
      <c r="N7897" s="164" t="s">
        <v>569</v>
      </c>
    </row>
    <row r="7898" spans="1:14" s="164" customFormat="1" ht="15" x14ac:dyDescent="0.15">
      <c r="A7898" s="164" t="s">
        <v>521</v>
      </c>
      <c r="B7898" s="164" t="s">
        <v>647</v>
      </c>
      <c r="C7898" s="164" t="s">
        <v>523</v>
      </c>
      <c r="D7898" s="164" t="s">
        <v>525</v>
      </c>
      <c r="E7898" s="164" t="s">
        <v>525</v>
      </c>
      <c r="F7898" s="193">
        <v>45741</v>
      </c>
      <c r="G7898" s="164" t="s">
        <v>648</v>
      </c>
      <c r="H7898" s="194">
        <v>92453</v>
      </c>
      <c r="I7898" s="164" t="s">
        <v>16</v>
      </c>
      <c r="L7898" s="164">
        <v>2024</v>
      </c>
      <c r="M7898" s="164" t="s">
        <v>525</v>
      </c>
      <c r="N7898" s="164" t="s">
        <v>569</v>
      </c>
    </row>
    <row r="7899" spans="1:14" s="164" customFormat="1" ht="15" x14ac:dyDescent="0.15">
      <c r="A7899" s="164" t="s">
        <v>521</v>
      </c>
      <c r="B7899" s="164" t="s">
        <v>647</v>
      </c>
      <c r="C7899" s="164" t="s">
        <v>523</v>
      </c>
      <c r="D7899" s="164" t="s">
        <v>525</v>
      </c>
      <c r="E7899" s="164" t="s">
        <v>531</v>
      </c>
      <c r="F7899" s="193">
        <v>45741</v>
      </c>
      <c r="G7899" s="164" t="s">
        <v>648</v>
      </c>
      <c r="H7899" s="194">
        <v>181188</v>
      </c>
      <c r="I7899" s="164" t="s">
        <v>16</v>
      </c>
      <c r="L7899" s="164">
        <v>2024</v>
      </c>
      <c r="M7899" s="164" t="s">
        <v>525</v>
      </c>
      <c r="N7899" s="164" t="s">
        <v>569</v>
      </c>
    </row>
    <row r="7900" spans="1:14" s="164" customFormat="1" ht="15" x14ac:dyDescent="0.15">
      <c r="A7900" s="164" t="s">
        <v>521</v>
      </c>
      <c r="B7900" s="164" t="s">
        <v>609</v>
      </c>
      <c r="C7900" s="164" t="s">
        <v>523</v>
      </c>
      <c r="D7900" s="164" t="s">
        <v>530</v>
      </c>
      <c r="E7900" s="164" t="s">
        <v>517</v>
      </c>
      <c r="F7900" s="193">
        <v>45740</v>
      </c>
      <c r="G7900" s="164" t="s">
        <v>25</v>
      </c>
      <c r="H7900" s="194">
        <v>268800</v>
      </c>
      <c r="I7900" s="164" t="s">
        <v>16</v>
      </c>
      <c r="J7900" s="164">
        <v>671</v>
      </c>
      <c r="L7900" s="164">
        <v>2025</v>
      </c>
      <c r="M7900" s="164" t="s">
        <v>525</v>
      </c>
      <c r="N7900" s="164" t="s">
        <v>526</v>
      </c>
    </row>
    <row r="7901" spans="1:14" s="164" customFormat="1" ht="15" x14ac:dyDescent="0.15">
      <c r="A7901" s="164" t="s">
        <v>521</v>
      </c>
      <c r="B7901" s="164" t="s">
        <v>647</v>
      </c>
      <c r="C7901" s="164" t="s">
        <v>523</v>
      </c>
      <c r="D7901" s="164" t="s">
        <v>525</v>
      </c>
      <c r="E7901" s="164" t="s">
        <v>525</v>
      </c>
      <c r="F7901" s="193">
        <v>45740</v>
      </c>
      <c r="G7901" s="164" t="s">
        <v>650</v>
      </c>
      <c r="H7901" s="194">
        <v>587112</v>
      </c>
      <c r="I7901" s="164" t="s">
        <v>16</v>
      </c>
      <c r="L7901" s="164">
        <v>2024</v>
      </c>
      <c r="M7901" s="164" t="s">
        <v>525</v>
      </c>
      <c r="N7901" s="164" t="s">
        <v>569</v>
      </c>
    </row>
    <row r="7902" spans="1:14" s="164" customFormat="1" ht="15" x14ac:dyDescent="0.15">
      <c r="A7902" s="164" t="s">
        <v>521</v>
      </c>
      <c r="B7902" s="164" t="s">
        <v>647</v>
      </c>
      <c r="C7902" s="164" t="s">
        <v>523</v>
      </c>
      <c r="D7902" s="164" t="s">
        <v>525</v>
      </c>
      <c r="E7902" s="164" t="s">
        <v>519</v>
      </c>
      <c r="F7902" s="193">
        <v>45740</v>
      </c>
      <c r="G7902" s="164" t="s">
        <v>650</v>
      </c>
      <c r="H7902" s="194">
        <v>17580</v>
      </c>
      <c r="I7902" s="164" t="s">
        <v>16</v>
      </c>
      <c r="L7902" s="164">
        <v>2024</v>
      </c>
      <c r="M7902" s="164" t="s">
        <v>525</v>
      </c>
      <c r="N7902" s="164" t="s">
        <v>569</v>
      </c>
    </row>
    <row r="7903" spans="1:14" s="164" customFormat="1" ht="15" x14ac:dyDescent="0.15">
      <c r="A7903" s="164" t="s">
        <v>521</v>
      </c>
      <c r="B7903" s="164" t="s">
        <v>647</v>
      </c>
      <c r="C7903" s="164" t="s">
        <v>523</v>
      </c>
      <c r="D7903" s="164" t="s">
        <v>525</v>
      </c>
      <c r="E7903" s="164" t="s">
        <v>531</v>
      </c>
      <c r="F7903" s="193">
        <v>45740</v>
      </c>
      <c r="G7903" s="164" t="s">
        <v>650</v>
      </c>
      <c r="H7903" s="194">
        <v>1696574</v>
      </c>
      <c r="I7903" s="164" t="s">
        <v>16</v>
      </c>
      <c r="L7903" s="164">
        <v>2024</v>
      </c>
      <c r="M7903" s="164" t="s">
        <v>525</v>
      </c>
      <c r="N7903" s="164" t="s">
        <v>569</v>
      </c>
    </row>
    <row r="7904" spans="1:14" s="164" customFormat="1" ht="15" x14ac:dyDescent="0.15">
      <c r="A7904" s="164" t="s">
        <v>521</v>
      </c>
      <c r="B7904" s="164" t="s">
        <v>647</v>
      </c>
      <c r="C7904" s="164" t="s">
        <v>523</v>
      </c>
      <c r="D7904" s="164" t="s">
        <v>525</v>
      </c>
      <c r="E7904" s="164" t="s">
        <v>525</v>
      </c>
      <c r="F7904" s="193">
        <v>45740</v>
      </c>
      <c r="G7904" s="164" t="s">
        <v>648</v>
      </c>
      <c r="H7904" s="194">
        <v>21555</v>
      </c>
      <c r="I7904" s="164" t="s">
        <v>16</v>
      </c>
      <c r="L7904" s="164">
        <v>2024</v>
      </c>
      <c r="M7904" s="164" t="s">
        <v>525</v>
      </c>
      <c r="N7904" s="164" t="s">
        <v>569</v>
      </c>
    </row>
    <row r="7905" spans="1:14" s="164" customFormat="1" ht="15" x14ac:dyDescent="0.15">
      <c r="A7905" s="164" t="s">
        <v>521</v>
      </c>
      <c r="B7905" s="164" t="s">
        <v>647</v>
      </c>
      <c r="C7905" s="164" t="s">
        <v>523</v>
      </c>
      <c r="D7905" s="164" t="s">
        <v>525</v>
      </c>
      <c r="E7905" s="164" t="s">
        <v>531</v>
      </c>
      <c r="F7905" s="193">
        <v>45740</v>
      </c>
      <c r="G7905" s="164" t="s">
        <v>648</v>
      </c>
      <c r="H7905" s="194">
        <v>35482</v>
      </c>
      <c r="I7905" s="164" t="s">
        <v>16</v>
      </c>
      <c r="L7905" s="164">
        <v>2024</v>
      </c>
      <c r="M7905" s="164" t="s">
        <v>525</v>
      </c>
      <c r="N7905" s="164" t="s">
        <v>569</v>
      </c>
    </row>
    <row r="7906" spans="1:14" s="164" customFormat="1" ht="15" x14ac:dyDescent="0.15">
      <c r="A7906" s="164" t="s">
        <v>521</v>
      </c>
      <c r="B7906" s="164" t="s">
        <v>647</v>
      </c>
      <c r="C7906" s="164" t="s">
        <v>523</v>
      </c>
      <c r="D7906" s="164" t="s">
        <v>525</v>
      </c>
      <c r="E7906" s="164" t="s">
        <v>531</v>
      </c>
      <c r="F7906" s="193">
        <v>45740</v>
      </c>
      <c r="G7906" s="164" t="s">
        <v>651</v>
      </c>
      <c r="H7906" s="194">
        <v>131617</v>
      </c>
      <c r="I7906" s="164" t="s">
        <v>16</v>
      </c>
      <c r="L7906" s="164">
        <v>2024</v>
      </c>
      <c r="M7906" s="164" t="s">
        <v>525</v>
      </c>
      <c r="N7906" s="164" t="s">
        <v>569</v>
      </c>
    </row>
    <row r="7907" spans="1:14" s="164" customFormat="1" ht="15" x14ac:dyDescent="0.15">
      <c r="A7907" s="164" t="s">
        <v>521</v>
      </c>
      <c r="B7907" s="164" t="s">
        <v>647</v>
      </c>
      <c r="C7907" s="164" t="s">
        <v>523</v>
      </c>
      <c r="D7907" s="164" t="s">
        <v>525</v>
      </c>
      <c r="E7907" s="164" t="s">
        <v>525</v>
      </c>
      <c r="F7907" s="193">
        <v>45740</v>
      </c>
      <c r="G7907" s="164" t="s">
        <v>649</v>
      </c>
      <c r="H7907" s="194">
        <v>667346</v>
      </c>
      <c r="I7907" s="164" t="s">
        <v>16</v>
      </c>
      <c r="L7907" s="164">
        <v>2024</v>
      </c>
      <c r="M7907" s="164" t="s">
        <v>525</v>
      </c>
      <c r="N7907" s="164" t="s">
        <v>569</v>
      </c>
    </row>
    <row r="7908" spans="1:14" s="164" customFormat="1" ht="15" x14ac:dyDescent="0.15">
      <c r="A7908" s="164" t="s">
        <v>521</v>
      </c>
      <c r="B7908" s="164" t="s">
        <v>647</v>
      </c>
      <c r="C7908" s="164" t="s">
        <v>523</v>
      </c>
      <c r="D7908" s="164" t="s">
        <v>525</v>
      </c>
      <c r="E7908" s="164" t="s">
        <v>531</v>
      </c>
      <c r="F7908" s="193">
        <v>45740</v>
      </c>
      <c r="G7908" s="164" t="s">
        <v>649</v>
      </c>
      <c r="H7908" s="194">
        <v>660737</v>
      </c>
      <c r="I7908" s="164" t="s">
        <v>16</v>
      </c>
      <c r="L7908" s="164">
        <v>2024</v>
      </c>
      <c r="M7908" s="164" t="s">
        <v>525</v>
      </c>
      <c r="N7908" s="164" t="s">
        <v>569</v>
      </c>
    </row>
    <row r="7909" spans="1:14" s="164" customFormat="1" ht="15" x14ac:dyDescent="0.15">
      <c r="A7909" s="164" t="s">
        <v>521</v>
      </c>
      <c r="B7909" s="164" t="s">
        <v>647</v>
      </c>
      <c r="C7909" s="164" t="s">
        <v>523</v>
      </c>
      <c r="D7909" s="164" t="s">
        <v>525</v>
      </c>
      <c r="E7909" s="164" t="s">
        <v>531</v>
      </c>
      <c r="F7909" s="193">
        <v>45740</v>
      </c>
      <c r="G7909" s="164" t="s">
        <v>652</v>
      </c>
      <c r="H7909" s="194">
        <v>303380</v>
      </c>
      <c r="I7909" s="164" t="s">
        <v>16</v>
      </c>
      <c r="L7909" s="164">
        <v>2024</v>
      </c>
      <c r="M7909" s="164" t="s">
        <v>525</v>
      </c>
      <c r="N7909" s="164" t="s">
        <v>569</v>
      </c>
    </row>
    <row r="7910" spans="1:14" s="164" customFormat="1" ht="15" x14ac:dyDescent="0.15">
      <c r="A7910" s="164" t="s">
        <v>521</v>
      </c>
      <c r="B7910" s="164" t="s">
        <v>647</v>
      </c>
      <c r="C7910" s="164" t="s">
        <v>523</v>
      </c>
      <c r="D7910" s="164" t="s">
        <v>525</v>
      </c>
      <c r="E7910" s="164" t="s">
        <v>525</v>
      </c>
      <c r="F7910" s="193">
        <v>45740</v>
      </c>
      <c r="G7910" s="164" t="s">
        <v>656</v>
      </c>
      <c r="H7910" s="194">
        <v>49896</v>
      </c>
      <c r="I7910" s="164" t="s">
        <v>16</v>
      </c>
      <c r="L7910" s="164">
        <v>2024</v>
      </c>
      <c r="M7910" s="164" t="s">
        <v>525</v>
      </c>
      <c r="N7910" s="164" t="s">
        <v>569</v>
      </c>
    </row>
    <row r="7911" spans="1:14" s="164" customFormat="1" ht="15" x14ac:dyDescent="0.15">
      <c r="A7911" s="164" t="s">
        <v>521</v>
      </c>
      <c r="B7911" s="164" t="s">
        <v>617</v>
      </c>
      <c r="C7911" s="164" t="s">
        <v>523</v>
      </c>
      <c r="D7911" s="164" t="s">
        <v>525</v>
      </c>
      <c r="E7911" s="164" t="s">
        <v>531</v>
      </c>
      <c r="F7911" s="193">
        <v>45740</v>
      </c>
      <c r="G7911" s="164" t="s">
        <v>619</v>
      </c>
      <c r="H7911" s="194">
        <v>74048</v>
      </c>
      <c r="I7911" s="164" t="s">
        <v>22</v>
      </c>
      <c r="L7911" s="164">
        <v>2024</v>
      </c>
      <c r="M7911" s="164" t="s">
        <v>525</v>
      </c>
      <c r="N7911" s="164" t="s">
        <v>569</v>
      </c>
    </row>
    <row r="7912" spans="1:14" s="164" customFormat="1" ht="15" x14ac:dyDescent="0.15">
      <c r="A7912" s="164" t="s">
        <v>521</v>
      </c>
      <c r="B7912" s="164" t="s">
        <v>586</v>
      </c>
      <c r="C7912" s="164" t="s">
        <v>523</v>
      </c>
      <c r="D7912" s="164" t="s">
        <v>525</v>
      </c>
      <c r="E7912" s="164" t="s">
        <v>531</v>
      </c>
      <c r="F7912" s="193">
        <v>45740</v>
      </c>
      <c r="G7912" s="164" t="s">
        <v>619</v>
      </c>
      <c r="H7912" s="194">
        <v>360096</v>
      </c>
      <c r="I7912" s="164" t="s">
        <v>22</v>
      </c>
      <c r="L7912" s="164">
        <v>2024</v>
      </c>
      <c r="M7912" s="164" t="s">
        <v>525</v>
      </c>
      <c r="N7912" s="164" t="s">
        <v>569</v>
      </c>
    </row>
    <row r="7913" spans="1:14" s="164" customFormat="1" ht="15" x14ac:dyDescent="0.15">
      <c r="A7913" s="164" t="s">
        <v>521</v>
      </c>
      <c r="B7913" s="164" t="s">
        <v>617</v>
      </c>
      <c r="C7913" s="164" t="s">
        <v>523</v>
      </c>
      <c r="D7913" s="164" t="s">
        <v>525</v>
      </c>
      <c r="E7913" s="164" t="s">
        <v>531</v>
      </c>
      <c r="F7913" s="193">
        <v>45740</v>
      </c>
      <c r="G7913" s="164" t="s">
        <v>620</v>
      </c>
      <c r="H7913" s="194">
        <v>214500</v>
      </c>
      <c r="I7913" s="164" t="s">
        <v>22</v>
      </c>
      <c r="L7913" s="164">
        <v>2024</v>
      </c>
      <c r="M7913" s="164" t="s">
        <v>525</v>
      </c>
      <c r="N7913" s="164" t="s">
        <v>569</v>
      </c>
    </row>
    <row r="7914" spans="1:14" s="164" customFormat="1" ht="15" x14ac:dyDescent="0.15">
      <c r="A7914" s="164" t="s">
        <v>521</v>
      </c>
      <c r="B7914" s="164" t="s">
        <v>647</v>
      </c>
      <c r="C7914" s="164" t="s">
        <v>523</v>
      </c>
      <c r="D7914" s="164" t="s">
        <v>525</v>
      </c>
      <c r="E7914" s="164" t="s">
        <v>531</v>
      </c>
      <c r="F7914" s="193">
        <v>45740</v>
      </c>
      <c r="G7914" s="164" t="s">
        <v>653</v>
      </c>
      <c r="H7914" s="194">
        <v>201060</v>
      </c>
      <c r="I7914" s="164" t="s">
        <v>22</v>
      </c>
      <c r="L7914" s="164">
        <v>2024</v>
      </c>
      <c r="M7914" s="164" t="s">
        <v>525</v>
      </c>
      <c r="N7914" s="164" t="s">
        <v>569</v>
      </c>
    </row>
    <row r="7915" spans="1:14" s="164" customFormat="1" ht="15" x14ac:dyDescent="0.15">
      <c r="A7915" s="164" t="s">
        <v>521</v>
      </c>
      <c r="B7915" s="164" t="s">
        <v>617</v>
      </c>
      <c r="C7915" s="164" t="s">
        <v>523</v>
      </c>
      <c r="D7915" s="164" t="s">
        <v>525</v>
      </c>
      <c r="E7915" s="164" t="s">
        <v>525</v>
      </c>
      <c r="F7915" s="193">
        <v>45740</v>
      </c>
      <c r="G7915" s="164" t="s">
        <v>568</v>
      </c>
      <c r="H7915" s="194">
        <v>58210</v>
      </c>
      <c r="I7915" s="164" t="s">
        <v>22</v>
      </c>
      <c r="L7915" s="164">
        <v>2024</v>
      </c>
      <c r="M7915" s="164" t="s">
        <v>525</v>
      </c>
      <c r="N7915" s="164" t="s">
        <v>569</v>
      </c>
    </row>
    <row r="7916" spans="1:14" s="164" customFormat="1" ht="15" x14ac:dyDescent="0.15">
      <c r="A7916" s="164" t="s">
        <v>521</v>
      </c>
      <c r="B7916" s="164" t="s">
        <v>617</v>
      </c>
      <c r="C7916" s="164" t="s">
        <v>523</v>
      </c>
      <c r="D7916" s="164" t="s">
        <v>525</v>
      </c>
      <c r="E7916" s="164" t="s">
        <v>531</v>
      </c>
      <c r="F7916" s="193">
        <v>45740</v>
      </c>
      <c r="G7916" s="164" t="s">
        <v>589</v>
      </c>
      <c r="H7916" s="194">
        <v>441320</v>
      </c>
      <c r="I7916" s="164" t="s">
        <v>22</v>
      </c>
      <c r="L7916" s="164">
        <v>2024</v>
      </c>
      <c r="M7916" s="164" t="s">
        <v>525</v>
      </c>
      <c r="N7916" s="164" t="s">
        <v>569</v>
      </c>
    </row>
    <row r="7917" spans="1:14" s="164" customFormat="1" ht="15" x14ac:dyDescent="0.15">
      <c r="A7917" s="164" t="s">
        <v>521</v>
      </c>
      <c r="B7917" s="164" t="s">
        <v>586</v>
      </c>
      <c r="C7917" s="164" t="s">
        <v>523</v>
      </c>
      <c r="D7917" s="164" t="s">
        <v>525</v>
      </c>
      <c r="E7917" s="164" t="s">
        <v>531</v>
      </c>
      <c r="F7917" s="193">
        <v>45740</v>
      </c>
      <c r="G7917" s="164" t="s">
        <v>589</v>
      </c>
      <c r="H7917" s="194">
        <v>45936</v>
      </c>
      <c r="I7917" s="164" t="s">
        <v>22</v>
      </c>
      <c r="L7917" s="164">
        <v>2024</v>
      </c>
      <c r="M7917" s="164" t="s">
        <v>525</v>
      </c>
      <c r="N7917" s="164" t="s">
        <v>569</v>
      </c>
    </row>
    <row r="7918" spans="1:14" s="164" customFormat="1" ht="15" x14ac:dyDescent="0.15">
      <c r="A7918" s="164" t="s">
        <v>521</v>
      </c>
      <c r="B7918" s="164" t="s">
        <v>603</v>
      </c>
      <c r="C7918" s="164" t="s">
        <v>523</v>
      </c>
      <c r="D7918" s="164" t="s">
        <v>525</v>
      </c>
      <c r="E7918" s="164" t="s">
        <v>525</v>
      </c>
      <c r="F7918" s="193">
        <v>45740</v>
      </c>
      <c r="G7918" s="164" t="s">
        <v>604</v>
      </c>
      <c r="H7918" s="194">
        <v>1657</v>
      </c>
      <c r="I7918" s="164" t="s">
        <v>22</v>
      </c>
      <c r="L7918" s="164">
        <v>2024</v>
      </c>
      <c r="M7918" s="164" t="s">
        <v>525</v>
      </c>
      <c r="N7918" s="164" t="s">
        <v>569</v>
      </c>
    </row>
    <row r="7919" spans="1:14" s="164" customFormat="1" ht="15" x14ac:dyDescent="0.15">
      <c r="A7919" s="164" t="s">
        <v>521</v>
      </c>
      <c r="B7919" s="164" t="s">
        <v>617</v>
      </c>
      <c r="C7919" s="164" t="s">
        <v>523</v>
      </c>
      <c r="D7919" s="164" t="s">
        <v>525</v>
      </c>
      <c r="E7919" s="164" t="s">
        <v>525</v>
      </c>
      <c r="F7919" s="193">
        <v>45740</v>
      </c>
      <c r="G7919" s="164" t="s">
        <v>23</v>
      </c>
      <c r="H7919" s="194">
        <v>171600</v>
      </c>
      <c r="I7919" s="164" t="s">
        <v>22</v>
      </c>
      <c r="L7919" s="164">
        <v>2024</v>
      </c>
      <c r="M7919" s="164" t="s">
        <v>525</v>
      </c>
      <c r="N7919" s="164" t="s">
        <v>569</v>
      </c>
    </row>
    <row r="7920" spans="1:14" s="164" customFormat="1" ht="15" x14ac:dyDescent="0.15">
      <c r="A7920" s="164" t="s">
        <v>521</v>
      </c>
      <c r="B7920" s="164" t="s">
        <v>609</v>
      </c>
      <c r="C7920" s="164" t="s">
        <v>523</v>
      </c>
      <c r="D7920" s="164" t="s">
        <v>530</v>
      </c>
      <c r="E7920" s="164" t="s">
        <v>517</v>
      </c>
      <c r="F7920" s="193">
        <v>45739</v>
      </c>
      <c r="G7920" s="164" t="s">
        <v>25</v>
      </c>
      <c r="H7920" s="194">
        <v>224000</v>
      </c>
      <c r="I7920" s="164" t="s">
        <v>16</v>
      </c>
      <c r="J7920" s="164">
        <v>560</v>
      </c>
      <c r="L7920" s="164">
        <v>2025</v>
      </c>
      <c r="M7920" s="164" t="s">
        <v>525</v>
      </c>
      <c r="N7920" s="164" t="s">
        <v>526</v>
      </c>
    </row>
    <row r="7921" spans="1:14" s="164" customFormat="1" ht="15" x14ac:dyDescent="0.15">
      <c r="A7921" s="164" t="s">
        <v>521</v>
      </c>
      <c r="B7921" s="164" t="s">
        <v>647</v>
      </c>
      <c r="C7921" s="164" t="s">
        <v>523</v>
      </c>
      <c r="D7921" s="164" t="s">
        <v>525</v>
      </c>
      <c r="E7921" s="164" t="s">
        <v>525</v>
      </c>
      <c r="F7921" s="193">
        <v>45738</v>
      </c>
      <c r="G7921" s="164" t="s">
        <v>649</v>
      </c>
      <c r="H7921" s="194">
        <v>159412</v>
      </c>
      <c r="I7921" s="164" t="s">
        <v>16</v>
      </c>
      <c r="L7921" s="164">
        <v>2024</v>
      </c>
      <c r="M7921" s="164" t="s">
        <v>525</v>
      </c>
      <c r="N7921" s="164" t="s">
        <v>569</v>
      </c>
    </row>
    <row r="7922" spans="1:14" s="164" customFormat="1" ht="15" x14ac:dyDescent="0.15">
      <c r="A7922" s="164" t="s">
        <v>521</v>
      </c>
      <c r="B7922" s="164" t="s">
        <v>609</v>
      </c>
      <c r="C7922" s="164" t="s">
        <v>523</v>
      </c>
      <c r="D7922" s="164" t="s">
        <v>530</v>
      </c>
      <c r="E7922" s="164" t="s">
        <v>517</v>
      </c>
      <c r="F7922" s="193">
        <v>45738</v>
      </c>
      <c r="G7922" s="164" t="s">
        <v>25</v>
      </c>
      <c r="H7922" s="194">
        <v>201600</v>
      </c>
      <c r="I7922" s="164" t="s">
        <v>16</v>
      </c>
      <c r="J7922" s="164">
        <v>504</v>
      </c>
      <c r="L7922" s="164">
        <v>2025</v>
      </c>
      <c r="M7922" s="164" t="s">
        <v>525</v>
      </c>
      <c r="N7922" s="164" t="s">
        <v>526</v>
      </c>
    </row>
    <row r="7923" spans="1:14" s="164" customFormat="1" ht="15" x14ac:dyDescent="0.15">
      <c r="A7923" s="164" t="s">
        <v>521</v>
      </c>
      <c r="B7923" s="164" t="s">
        <v>647</v>
      </c>
      <c r="C7923" s="164" t="s">
        <v>523</v>
      </c>
      <c r="D7923" s="164" t="s">
        <v>525</v>
      </c>
      <c r="E7923" s="164" t="s">
        <v>525</v>
      </c>
      <c r="F7923" s="193">
        <v>45737</v>
      </c>
      <c r="G7923" s="164" t="s">
        <v>650</v>
      </c>
      <c r="H7923" s="194">
        <v>790856</v>
      </c>
      <c r="I7923" s="164" t="s">
        <v>16</v>
      </c>
      <c r="L7923" s="164">
        <v>2024</v>
      </c>
      <c r="M7923" s="164" t="s">
        <v>525</v>
      </c>
      <c r="N7923" s="164" t="s">
        <v>569</v>
      </c>
    </row>
    <row r="7924" spans="1:14" s="164" customFormat="1" ht="15" x14ac:dyDescent="0.15">
      <c r="A7924" s="164" t="s">
        <v>521</v>
      </c>
      <c r="B7924" s="164" t="s">
        <v>609</v>
      </c>
      <c r="C7924" s="164" t="s">
        <v>523</v>
      </c>
      <c r="D7924" s="164" t="s">
        <v>530</v>
      </c>
      <c r="E7924" s="164" t="s">
        <v>517</v>
      </c>
      <c r="F7924" s="193">
        <v>45737</v>
      </c>
      <c r="G7924" s="164" t="s">
        <v>25</v>
      </c>
      <c r="H7924" s="194">
        <v>179200</v>
      </c>
      <c r="I7924" s="164" t="s">
        <v>16</v>
      </c>
      <c r="J7924" s="164">
        <v>448</v>
      </c>
      <c r="L7924" s="164">
        <v>2025</v>
      </c>
      <c r="M7924" s="164" t="s">
        <v>525</v>
      </c>
      <c r="N7924" s="164" t="s">
        <v>526</v>
      </c>
    </row>
    <row r="7925" spans="1:14" s="164" customFormat="1" ht="15" x14ac:dyDescent="0.15">
      <c r="A7925" s="164" t="s">
        <v>521</v>
      </c>
      <c r="B7925" s="164" t="s">
        <v>647</v>
      </c>
      <c r="C7925" s="164" t="s">
        <v>535</v>
      </c>
      <c r="D7925" s="164" t="s">
        <v>525</v>
      </c>
      <c r="E7925" s="164" t="s">
        <v>519</v>
      </c>
      <c r="F7925" s="193">
        <v>45737</v>
      </c>
      <c r="G7925" s="164" t="s">
        <v>650</v>
      </c>
      <c r="H7925" s="194">
        <v>22440</v>
      </c>
      <c r="I7925" s="164" t="s">
        <v>16</v>
      </c>
      <c r="L7925" s="164">
        <v>2024</v>
      </c>
      <c r="M7925" s="164" t="s">
        <v>525</v>
      </c>
      <c r="N7925" s="164" t="s">
        <v>569</v>
      </c>
    </row>
    <row r="7926" spans="1:14" s="164" customFormat="1" ht="15" x14ac:dyDescent="0.15">
      <c r="A7926" s="164" t="s">
        <v>521</v>
      </c>
      <c r="B7926" s="164" t="s">
        <v>647</v>
      </c>
      <c r="C7926" s="164" t="s">
        <v>523</v>
      </c>
      <c r="D7926" s="164" t="s">
        <v>525</v>
      </c>
      <c r="E7926" s="164" t="s">
        <v>519</v>
      </c>
      <c r="F7926" s="193">
        <v>45737</v>
      </c>
      <c r="G7926" s="164" t="s">
        <v>650</v>
      </c>
      <c r="H7926" s="194">
        <v>146331</v>
      </c>
      <c r="I7926" s="164" t="s">
        <v>16</v>
      </c>
      <c r="L7926" s="164">
        <v>2024</v>
      </c>
      <c r="M7926" s="164" t="s">
        <v>525</v>
      </c>
      <c r="N7926" s="164" t="s">
        <v>569</v>
      </c>
    </row>
    <row r="7927" spans="1:14" s="164" customFormat="1" ht="15" x14ac:dyDescent="0.15">
      <c r="A7927" s="164" t="s">
        <v>521</v>
      </c>
      <c r="B7927" s="164" t="s">
        <v>647</v>
      </c>
      <c r="C7927" s="164" t="s">
        <v>523</v>
      </c>
      <c r="D7927" s="164" t="s">
        <v>525</v>
      </c>
      <c r="E7927" s="164" t="s">
        <v>531</v>
      </c>
      <c r="F7927" s="193">
        <v>45737</v>
      </c>
      <c r="G7927" s="164" t="s">
        <v>650</v>
      </c>
      <c r="H7927" s="194">
        <v>1326536</v>
      </c>
      <c r="I7927" s="164" t="s">
        <v>16</v>
      </c>
      <c r="L7927" s="164">
        <v>2024</v>
      </c>
      <c r="M7927" s="164" t="s">
        <v>525</v>
      </c>
      <c r="N7927" s="164" t="s">
        <v>569</v>
      </c>
    </row>
    <row r="7928" spans="1:14" s="164" customFormat="1" ht="15" x14ac:dyDescent="0.15">
      <c r="A7928" s="164" t="s">
        <v>521</v>
      </c>
      <c r="B7928" s="164" t="s">
        <v>647</v>
      </c>
      <c r="C7928" s="164" t="s">
        <v>523</v>
      </c>
      <c r="D7928" s="164" t="s">
        <v>525</v>
      </c>
      <c r="E7928" s="164" t="s">
        <v>525</v>
      </c>
      <c r="F7928" s="193">
        <v>45737</v>
      </c>
      <c r="G7928" s="164" t="s">
        <v>648</v>
      </c>
      <c r="H7928" s="194">
        <v>82597</v>
      </c>
      <c r="I7928" s="164" t="s">
        <v>16</v>
      </c>
      <c r="L7928" s="164">
        <v>2024</v>
      </c>
      <c r="M7928" s="164" t="s">
        <v>525</v>
      </c>
      <c r="N7928" s="164" t="s">
        <v>569</v>
      </c>
    </row>
    <row r="7929" spans="1:14" s="164" customFormat="1" ht="15" x14ac:dyDescent="0.15">
      <c r="A7929" s="164" t="s">
        <v>521</v>
      </c>
      <c r="B7929" s="164" t="s">
        <v>647</v>
      </c>
      <c r="C7929" s="164" t="s">
        <v>523</v>
      </c>
      <c r="D7929" s="164" t="s">
        <v>525</v>
      </c>
      <c r="E7929" s="164" t="s">
        <v>531</v>
      </c>
      <c r="F7929" s="193">
        <v>45737</v>
      </c>
      <c r="G7929" s="164" t="s">
        <v>648</v>
      </c>
      <c r="H7929" s="194">
        <v>65872</v>
      </c>
      <c r="I7929" s="164" t="s">
        <v>16</v>
      </c>
      <c r="L7929" s="164">
        <v>2024</v>
      </c>
      <c r="M7929" s="164" t="s">
        <v>525</v>
      </c>
      <c r="N7929" s="164" t="s">
        <v>569</v>
      </c>
    </row>
    <row r="7930" spans="1:14" s="164" customFormat="1" ht="15" x14ac:dyDescent="0.15">
      <c r="A7930" s="164" t="s">
        <v>521</v>
      </c>
      <c r="B7930" s="164" t="s">
        <v>647</v>
      </c>
      <c r="C7930" s="164" t="s">
        <v>523</v>
      </c>
      <c r="D7930" s="164" t="s">
        <v>525</v>
      </c>
      <c r="E7930" s="164" t="s">
        <v>525</v>
      </c>
      <c r="F7930" s="193">
        <v>45737</v>
      </c>
      <c r="G7930" s="164" t="s">
        <v>651</v>
      </c>
      <c r="H7930" s="194">
        <v>157725</v>
      </c>
      <c r="I7930" s="164" t="s">
        <v>16</v>
      </c>
      <c r="L7930" s="164">
        <v>2024</v>
      </c>
      <c r="M7930" s="164" t="s">
        <v>525</v>
      </c>
      <c r="N7930" s="164" t="s">
        <v>569</v>
      </c>
    </row>
    <row r="7931" spans="1:14" s="164" customFormat="1" ht="15" x14ac:dyDescent="0.15">
      <c r="A7931" s="164" t="s">
        <v>521</v>
      </c>
      <c r="B7931" s="164" t="s">
        <v>647</v>
      </c>
      <c r="C7931" s="164" t="s">
        <v>523</v>
      </c>
      <c r="D7931" s="164" t="s">
        <v>525</v>
      </c>
      <c r="E7931" s="164" t="s">
        <v>531</v>
      </c>
      <c r="F7931" s="193">
        <v>45737</v>
      </c>
      <c r="G7931" s="164" t="s">
        <v>651</v>
      </c>
      <c r="H7931" s="194">
        <v>87173</v>
      </c>
      <c r="I7931" s="164" t="s">
        <v>16</v>
      </c>
      <c r="L7931" s="164">
        <v>2024</v>
      </c>
      <c r="M7931" s="164" t="s">
        <v>525</v>
      </c>
      <c r="N7931" s="164" t="s">
        <v>569</v>
      </c>
    </row>
    <row r="7932" spans="1:14" s="164" customFormat="1" ht="15" x14ac:dyDescent="0.15">
      <c r="A7932" s="164" t="s">
        <v>521</v>
      </c>
      <c r="B7932" s="164" t="s">
        <v>647</v>
      </c>
      <c r="C7932" s="164" t="s">
        <v>523</v>
      </c>
      <c r="D7932" s="164" t="s">
        <v>525</v>
      </c>
      <c r="E7932" s="164" t="s">
        <v>525</v>
      </c>
      <c r="F7932" s="193">
        <v>45737</v>
      </c>
      <c r="G7932" s="164" t="s">
        <v>649</v>
      </c>
      <c r="H7932" s="194">
        <v>591866</v>
      </c>
      <c r="I7932" s="164" t="s">
        <v>16</v>
      </c>
      <c r="L7932" s="164">
        <v>2024</v>
      </c>
      <c r="M7932" s="164" t="s">
        <v>525</v>
      </c>
      <c r="N7932" s="164" t="s">
        <v>569</v>
      </c>
    </row>
    <row r="7933" spans="1:14" s="164" customFormat="1" ht="15" x14ac:dyDescent="0.15">
      <c r="A7933" s="164" t="s">
        <v>521</v>
      </c>
      <c r="B7933" s="164" t="s">
        <v>647</v>
      </c>
      <c r="C7933" s="164" t="s">
        <v>523</v>
      </c>
      <c r="D7933" s="164" t="s">
        <v>525</v>
      </c>
      <c r="E7933" s="164" t="s">
        <v>531</v>
      </c>
      <c r="F7933" s="193">
        <v>45737</v>
      </c>
      <c r="G7933" s="164" t="s">
        <v>649</v>
      </c>
      <c r="H7933" s="194">
        <v>230890</v>
      </c>
      <c r="I7933" s="164" t="s">
        <v>16</v>
      </c>
      <c r="L7933" s="164">
        <v>2024</v>
      </c>
      <c r="M7933" s="164" t="s">
        <v>525</v>
      </c>
      <c r="N7933" s="164" t="s">
        <v>569</v>
      </c>
    </row>
    <row r="7934" spans="1:14" s="164" customFormat="1" ht="15" x14ac:dyDescent="0.15">
      <c r="A7934" s="164" t="s">
        <v>521</v>
      </c>
      <c r="B7934" s="164" t="s">
        <v>647</v>
      </c>
      <c r="C7934" s="164" t="s">
        <v>523</v>
      </c>
      <c r="D7934" s="164" t="s">
        <v>525</v>
      </c>
      <c r="E7934" s="164" t="s">
        <v>525</v>
      </c>
      <c r="F7934" s="193">
        <v>45737</v>
      </c>
      <c r="G7934" s="164" t="s">
        <v>656</v>
      </c>
      <c r="H7934" s="194">
        <v>99792</v>
      </c>
      <c r="I7934" s="164" t="s">
        <v>16</v>
      </c>
      <c r="L7934" s="164">
        <v>2024</v>
      </c>
      <c r="M7934" s="164" t="s">
        <v>525</v>
      </c>
      <c r="N7934" s="164" t="s">
        <v>569</v>
      </c>
    </row>
    <row r="7935" spans="1:14" s="164" customFormat="1" ht="15" x14ac:dyDescent="0.15">
      <c r="A7935" s="164" t="s">
        <v>521</v>
      </c>
      <c r="B7935" s="164" t="s">
        <v>617</v>
      </c>
      <c r="C7935" s="164" t="s">
        <v>523</v>
      </c>
      <c r="D7935" s="164" t="s">
        <v>525</v>
      </c>
      <c r="E7935" s="164" t="s">
        <v>519</v>
      </c>
      <c r="F7935" s="193">
        <v>45737</v>
      </c>
      <c r="G7935" s="164" t="s">
        <v>587</v>
      </c>
      <c r="H7935" s="194">
        <v>250250</v>
      </c>
      <c r="I7935" s="164" t="s">
        <v>22</v>
      </c>
      <c r="L7935" s="164">
        <v>2024</v>
      </c>
      <c r="M7935" s="164" t="s">
        <v>525</v>
      </c>
      <c r="N7935" s="164" t="s">
        <v>569</v>
      </c>
    </row>
    <row r="7936" spans="1:14" s="164" customFormat="1" ht="15" x14ac:dyDescent="0.15">
      <c r="A7936" s="164" t="s">
        <v>521</v>
      </c>
      <c r="B7936" s="164" t="s">
        <v>617</v>
      </c>
      <c r="C7936" s="164" t="s">
        <v>523</v>
      </c>
      <c r="D7936" s="164" t="s">
        <v>525</v>
      </c>
      <c r="E7936" s="164" t="s">
        <v>531</v>
      </c>
      <c r="F7936" s="193">
        <v>45737</v>
      </c>
      <c r="G7936" s="164" t="s">
        <v>587</v>
      </c>
      <c r="H7936" s="194">
        <v>264000</v>
      </c>
      <c r="I7936" s="164" t="s">
        <v>22</v>
      </c>
      <c r="L7936" s="164">
        <v>2024</v>
      </c>
      <c r="M7936" s="164" t="s">
        <v>525</v>
      </c>
      <c r="N7936" s="164" t="s">
        <v>569</v>
      </c>
    </row>
    <row r="7937" spans="1:14" s="164" customFormat="1" ht="15" x14ac:dyDescent="0.15">
      <c r="A7937" s="164" t="s">
        <v>521</v>
      </c>
      <c r="B7937" s="164" t="s">
        <v>617</v>
      </c>
      <c r="C7937" s="164" t="s">
        <v>523</v>
      </c>
      <c r="D7937" s="164" t="s">
        <v>525</v>
      </c>
      <c r="E7937" s="164" t="s">
        <v>525</v>
      </c>
      <c r="F7937" s="193">
        <v>45737</v>
      </c>
      <c r="G7937" s="164" t="s">
        <v>568</v>
      </c>
      <c r="H7937" s="194">
        <v>186971</v>
      </c>
      <c r="I7937" s="164" t="s">
        <v>22</v>
      </c>
      <c r="L7937" s="164">
        <v>2024</v>
      </c>
      <c r="M7937" s="164" t="s">
        <v>525</v>
      </c>
      <c r="N7937" s="164" t="s">
        <v>569</v>
      </c>
    </row>
    <row r="7938" spans="1:14" s="164" customFormat="1" ht="15" x14ac:dyDescent="0.15">
      <c r="A7938" s="164" t="s">
        <v>521</v>
      </c>
      <c r="B7938" s="164" t="s">
        <v>617</v>
      </c>
      <c r="C7938" s="164" t="s">
        <v>523</v>
      </c>
      <c r="D7938" s="164" t="s">
        <v>525</v>
      </c>
      <c r="E7938" s="164" t="s">
        <v>519</v>
      </c>
      <c r="F7938" s="193">
        <v>45737</v>
      </c>
      <c r="G7938" s="164" t="s">
        <v>589</v>
      </c>
      <c r="H7938" s="194">
        <v>1269840</v>
      </c>
      <c r="I7938" s="164" t="s">
        <v>22</v>
      </c>
      <c r="L7938" s="164">
        <v>2024</v>
      </c>
      <c r="M7938" s="164" t="s">
        <v>525</v>
      </c>
      <c r="N7938" s="164" t="s">
        <v>569</v>
      </c>
    </row>
    <row r="7939" spans="1:14" s="164" customFormat="1" ht="15" x14ac:dyDescent="0.15">
      <c r="A7939" s="164" t="s">
        <v>521</v>
      </c>
      <c r="B7939" s="164" t="s">
        <v>617</v>
      </c>
      <c r="C7939" s="164" t="s">
        <v>523</v>
      </c>
      <c r="D7939" s="164" t="s">
        <v>525</v>
      </c>
      <c r="E7939" s="164" t="s">
        <v>531</v>
      </c>
      <c r="F7939" s="193">
        <v>45737</v>
      </c>
      <c r="G7939" s="164" t="s">
        <v>589</v>
      </c>
      <c r="H7939" s="194">
        <v>1247695</v>
      </c>
      <c r="I7939" s="164" t="s">
        <v>22</v>
      </c>
      <c r="L7939" s="164">
        <v>2024</v>
      </c>
      <c r="M7939" s="164" t="s">
        <v>525</v>
      </c>
      <c r="N7939" s="164" t="s">
        <v>569</v>
      </c>
    </row>
    <row r="7940" spans="1:14" s="164" customFormat="1" ht="15" x14ac:dyDescent="0.15">
      <c r="A7940" s="164" t="s">
        <v>521</v>
      </c>
      <c r="B7940" s="164" t="s">
        <v>638</v>
      </c>
      <c r="C7940" s="164" t="s">
        <v>523</v>
      </c>
      <c r="D7940" s="164" t="s">
        <v>525</v>
      </c>
      <c r="E7940" s="164" t="s">
        <v>519</v>
      </c>
      <c r="F7940" s="193">
        <v>45737</v>
      </c>
      <c r="G7940" s="164" t="s">
        <v>589</v>
      </c>
      <c r="H7940" s="194">
        <v>338360</v>
      </c>
      <c r="I7940" s="164" t="s">
        <v>22</v>
      </c>
      <c r="L7940" s="164">
        <v>2024</v>
      </c>
      <c r="M7940" s="164" t="s">
        <v>525</v>
      </c>
      <c r="N7940" s="164" t="s">
        <v>569</v>
      </c>
    </row>
    <row r="7941" spans="1:14" s="164" customFormat="1" ht="15" x14ac:dyDescent="0.15">
      <c r="A7941" s="164" t="s">
        <v>521</v>
      </c>
      <c r="B7941" s="164" t="s">
        <v>638</v>
      </c>
      <c r="C7941" s="164" t="s">
        <v>523</v>
      </c>
      <c r="D7941" s="164" t="s">
        <v>525</v>
      </c>
      <c r="E7941" s="164" t="s">
        <v>531</v>
      </c>
      <c r="F7941" s="193">
        <v>45737</v>
      </c>
      <c r="G7941" s="164" t="s">
        <v>589</v>
      </c>
      <c r="H7941" s="194">
        <v>2492380</v>
      </c>
      <c r="I7941" s="164" t="s">
        <v>22</v>
      </c>
      <c r="L7941" s="164">
        <v>2024</v>
      </c>
      <c r="M7941" s="164" t="s">
        <v>525</v>
      </c>
      <c r="N7941" s="164" t="s">
        <v>569</v>
      </c>
    </row>
    <row r="7942" spans="1:14" s="164" customFormat="1" ht="15" x14ac:dyDescent="0.15">
      <c r="A7942" s="164" t="s">
        <v>521</v>
      </c>
      <c r="B7942" s="164" t="s">
        <v>686</v>
      </c>
      <c r="C7942" s="164" t="s">
        <v>523</v>
      </c>
      <c r="D7942" s="164" t="s">
        <v>525</v>
      </c>
      <c r="E7942" s="164" t="s">
        <v>525</v>
      </c>
      <c r="F7942" s="193">
        <v>45737</v>
      </c>
      <c r="G7942" s="164" t="s">
        <v>589</v>
      </c>
      <c r="H7942" s="194">
        <v>185170</v>
      </c>
      <c r="I7942" s="164" t="s">
        <v>22</v>
      </c>
      <c r="L7942" s="164">
        <v>2024</v>
      </c>
      <c r="M7942" s="164" t="s">
        <v>525</v>
      </c>
      <c r="N7942" s="164" t="s">
        <v>569</v>
      </c>
    </row>
    <row r="7943" spans="1:14" s="164" customFormat="1" ht="15" x14ac:dyDescent="0.15">
      <c r="A7943" s="164" t="s">
        <v>521</v>
      </c>
      <c r="B7943" s="164" t="s">
        <v>586</v>
      </c>
      <c r="C7943" s="164" t="s">
        <v>523</v>
      </c>
      <c r="D7943" s="164" t="s">
        <v>525</v>
      </c>
      <c r="E7943" s="164" t="s">
        <v>531</v>
      </c>
      <c r="F7943" s="193">
        <v>45737</v>
      </c>
      <c r="G7943" s="164" t="s">
        <v>589</v>
      </c>
      <c r="H7943" s="194">
        <v>131736</v>
      </c>
      <c r="I7943" s="164" t="s">
        <v>22</v>
      </c>
      <c r="L7943" s="164">
        <v>2024</v>
      </c>
      <c r="M7943" s="164" t="s">
        <v>525</v>
      </c>
      <c r="N7943" s="164" t="s">
        <v>569</v>
      </c>
    </row>
    <row r="7944" spans="1:14" s="164" customFormat="1" ht="15" x14ac:dyDescent="0.15">
      <c r="A7944" s="164" t="s">
        <v>521</v>
      </c>
      <c r="B7944" s="164" t="s">
        <v>603</v>
      </c>
      <c r="C7944" s="164" t="s">
        <v>523</v>
      </c>
      <c r="D7944" s="164" t="s">
        <v>525</v>
      </c>
      <c r="E7944" s="164" t="s">
        <v>525</v>
      </c>
      <c r="F7944" s="193">
        <v>45737</v>
      </c>
      <c r="G7944" s="164" t="s">
        <v>604</v>
      </c>
      <c r="H7944" s="194">
        <v>36619</v>
      </c>
      <c r="I7944" s="164" t="s">
        <v>22</v>
      </c>
      <c r="L7944" s="164">
        <v>2024</v>
      </c>
      <c r="M7944" s="164" t="s">
        <v>525</v>
      </c>
      <c r="N7944" s="164" t="s">
        <v>569</v>
      </c>
    </row>
    <row r="7945" spans="1:14" s="164" customFormat="1" ht="15" x14ac:dyDescent="0.15">
      <c r="A7945" s="164" t="s">
        <v>521</v>
      </c>
      <c r="B7945" s="164" t="s">
        <v>617</v>
      </c>
      <c r="C7945" s="164" t="s">
        <v>523</v>
      </c>
      <c r="D7945" s="164" t="s">
        <v>525</v>
      </c>
      <c r="E7945" s="164" t="s">
        <v>525</v>
      </c>
      <c r="F7945" s="193">
        <v>45737</v>
      </c>
      <c r="G7945" s="164" t="s">
        <v>23</v>
      </c>
      <c r="H7945" s="194">
        <v>792044</v>
      </c>
      <c r="I7945" s="164" t="s">
        <v>22</v>
      </c>
      <c r="L7945" s="164">
        <v>2024</v>
      </c>
      <c r="M7945" s="164" t="s">
        <v>525</v>
      </c>
      <c r="N7945" s="164" t="s">
        <v>569</v>
      </c>
    </row>
    <row r="7946" spans="1:14" s="164" customFormat="1" ht="15" x14ac:dyDescent="0.15">
      <c r="A7946" s="164" t="s">
        <v>521</v>
      </c>
      <c r="B7946" s="164" t="s">
        <v>617</v>
      </c>
      <c r="C7946" s="164" t="s">
        <v>523</v>
      </c>
      <c r="D7946" s="164" t="s">
        <v>525</v>
      </c>
      <c r="E7946" s="164" t="s">
        <v>531</v>
      </c>
      <c r="F7946" s="193">
        <v>45737</v>
      </c>
      <c r="G7946" s="164" t="s">
        <v>23</v>
      </c>
      <c r="H7946" s="194">
        <v>1557992</v>
      </c>
      <c r="I7946" s="164" t="s">
        <v>22</v>
      </c>
      <c r="L7946" s="164">
        <v>2024</v>
      </c>
      <c r="M7946" s="164" t="s">
        <v>525</v>
      </c>
      <c r="N7946" s="164" t="s">
        <v>569</v>
      </c>
    </row>
    <row r="7947" spans="1:14" s="164" customFormat="1" ht="15" x14ac:dyDescent="0.15">
      <c r="A7947" s="164" t="s">
        <v>521</v>
      </c>
      <c r="B7947" s="164" t="s">
        <v>647</v>
      </c>
      <c r="C7947" s="164" t="s">
        <v>523</v>
      </c>
      <c r="D7947" s="164" t="s">
        <v>525</v>
      </c>
      <c r="E7947" s="164" t="s">
        <v>531</v>
      </c>
      <c r="F7947" s="193">
        <v>45736</v>
      </c>
      <c r="G7947" s="164" t="s">
        <v>653</v>
      </c>
      <c r="H7947" s="194">
        <v>665951</v>
      </c>
      <c r="I7947" s="164" t="s">
        <v>22</v>
      </c>
      <c r="L7947" s="164">
        <v>2024</v>
      </c>
      <c r="M7947" s="164" t="s">
        <v>525</v>
      </c>
      <c r="N7947" s="164" t="s">
        <v>569</v>
      </c>
    </row>
    <row r="7948" spans="1:14" s="164" customFormat="1" ht="15" x14ac:dyDescent="0.15">
      <c r="A7948" s="164" t="s">
        <v>521</v>
      </c>
      <c r="B7948" s="164" t="s">
        <v>617</v>
      </c>
      <c r="C7948" s="164" t="s">
        <v>523</v>
      </c>
      <c r="D7948" s="164" t="s">
        <v>525</v>
      </c>
      <c r="E7948" s="164" t="s">
        <v>525</v>
      </c>
      <c r="F7948" s="193">
        <v>45736</v>
      </c>
      <c r="G7948" s="164" t="s">
        <v>589</v>
      </c>
      <c r="H7948" s="194">
        <v>37066</v>
      </c>
      <c r="I7948" s="164" t="s">
        <v>22</v>
      </c>
      <c r="L7948" s="164">
        <v>2024</v>
      </c>
      <c r="M7948" s="164" t="s">
        <v>525</v>
      </c>
      <c r="N7948" s="164" t="s">
        <v>569</v>
      </c>
    </row>
    <row r="7949" spans="1:14" s="164" customFormat="1" ht="15" x14ac:dyDescent="0.15">
      <c r="A7949" s="164" t="s">
        <v>521</v>
      </c>
      <c r="B7949" s="164" t="s">
        <v>617</v>
      </c>
      <c r="C7949" s="164" t="s">
        <v>523</v>
      </c>
      <c r="D7949" s="164" t="s">
        <v>525</v>
      </c>
      <c r="E7949" s="164" t="s">
        <v>531</v>
      </c>
      <c r="F7949" s="193">
        <v>45736</v>
      </c>
      <c r="G7949" s="164" t="s">
        <v>589</v>
      </c>
      <c r="H7949" s="194">
        <v>1064316</v>
      </c>
      <c r="I7949" s="164" t="s">
        <v>22</v>
      </c>
      <c r="L7949" s="164">
        <v>2024</v>
      </c>
      <c r="M7949" s="164" t="s">
        <v>525</v>
      </c>
      <c r="N7949" s="164" t="s">
        <v>569</v>
      </c>
    </row>
    <row r="7950" spans="1:14" s="164" customFormat="1" ht="15" x14ac:dyDescent="0.15">
      <c r="A7950" s="164" t="s">
        <v>521</v>
      </c>
      <c r="B7950" s="164" t="s">
        <v>638</v>
      </c>
      <c r="C7950" s="164" t="s">
        <v>523</v>
      </c>
      <c r="D7950" s="164" t="s">
        <v>525</v>
      </c>
      <c r="E7950" s="164" t="s">
        <v>531</v>
      </c>
      <c r="F7950" s="193">
        <v>45736</v>
      </c>
      <c r="G7950" s="164" t="s">
        <v>589</v>
      </c>
      <c r="H7950" s="194">
        <v>39294</v>
      </c>
      <c r="I7950" s="164" t="s">
        <v>22</v>
      </c>
      <c r="L7950" s="164">
        <v>2024</v>
      </c>
      <c r="M7950" s="164" t="s">
        <v>525</v>
      </c>
      <c r="N7950" s="164" t="s">
        <v>569</v>
      </c>
    </row>
    <row r="7951" spans="1:14" s="164" customFormat="1" ht="15" x14ac:dyDescent="0.15">
      <c r="A7951" s="164" t="s">
        <v>521</v>
      </c>
      <c r="B7951" s="164" t="s">
        <v>586</v>
      </c>
      <c r="C7951" s="164" t="s">
        <v>523</v>
      </c>
      <c r="D7951" s="164" t="s">
        <v>525</v>
      </c>
      <c r="E7951" s="164" t="s">
        <v>531</v>
      </c>
      <c r="F7951" s="193">
        <v>45736</v>
      </c>
      <c r="G7951" s="164" t="s">
        <v>589</v>
      </c>
      <c r="H7951" s="194">
        <v>90354</v>
      </c>
      <c r="I7951" s="164" t="s">
        <v>22</v>
      </c>
      <c r="L7951" s="164">
        <v>2024</v>
      </c>
      <c r="M7951" s="164" t="s">
        <v>525</v>
      </c>
      <c r="N7951" s="164" t="s">
        <v>569</v>
      </c>
    </row>
    <row r="7952" spans="1:14" s="164" customFormat="1" ht="15" x14ac:dyDescent="0.15">
      <c r="A7952" s="164" t="s">
        <v>521</v>
      </c>
      <c r="B7952" s="164" t="s">
        <v>603</v>
      </c>
      <c r="C7952" s="164" t="s">
        <v>523</v>
      </c>
      <c r="D7952" s="164" t="s">
        <v>525</v>
      </c>
      <c r="E7952" s="164" t="s">
        <v>525</v>
      </c>
      <c r="F7952" s="193">
        <v>45736</v>
      </c>
      <c r="G7952" s="164" t="s">
        <v>604</v>
      </c>
      <c r="H7952" s="194">
        <v>2</v>
      </c>
      <c r="I7952" s="164" t="s">
        <v>22</v>
      </c>
      <c r="L7952" s="164">
        <v>2024</v>
      </c>
      <c r="M7952" s="164" t="s">
        <v>525</v>
      </c>
      <c r="N7952" s="164" t="s">
        <v>569</v>
      </c>
    </row>
    <row r="7953" spans="1:14" s="164" customFormat="1" ht="15" x14ac:dyDescent="0.15">
      <c r="A7953" s="164" t="s">
        <v>521</v>
      </c>
      <c r="B7953" s="164" t="s">
        <v>617</v>
      </c>
      <c r="C7953" s="164" t="s">
        <v>523</v>
      </c>
      <c r="D7953" s="164" t="s">
        <v>525</v>
      </c>
      <c r="E7953" s="164" t="s">
        <v>525</v>
      </c>
      <c r="F7953" s="193">
        <v>45736</v>
      </c>
      <c r="G7953" s="164" t="s">
        <v>23</v>
      </c>
      <c r="H7953" s="194">
        <v>303591</v>
      </c>
      <c r="I7953" s="164" t="s">
        <v>22</v>
      </c>
      <c r="L7953" s="164">
        <v>2024</v>
      </c>
      <c r="M7953" s="164" t="s">
        <v>525</v>
      </c>
      <c r="N7953" s="164" t="s">
        <v>569</v>
      </c>
    </row>
    <row r="7954" spans="1:14" s="164" customFormat="1" ht="15" x14ac:dyDescent="0.15">
      <c r="A7954" s="164" t="s">
        <v>521</v>
      </c>
      <c r="B7954" s="164" t="s">
        <v>586</v>
      </c>
      <c r="C7954" s="164" t="s">
        <v>523</v>
      </c>
      <c r="D7954" s="164" t="s">
        <v>525</v>
      </c>
      <c r="E7954" s="164" t="s">
        <v>531</v>
      </c>
      <c r="F7954" s="193">
        <v>45736</v>
      </c>
      <c r="G7954" s="164" t="s">
        <v>23</v>
      </c>
      <c r="H7954" s="194">
        <v>85274</v>
      </c>
      <c r="I7954" s="164" t="s">
        <v>22</v>
      </c>
      <c r="L7954" s="164">
        <v>2024</v>
      </c>
      <c r="M7954" s="164" t="s">
        <v>525</v>
      </c>
      <c r="N7954" s="164" t="s">
        <v>569</v>
      </c>
    </row>
    <row r="7955" spans="1:14" s="164" customFormat="1" ht="15" x14ac:dyDescent="0.15">
      <c r="A7955" s="164" t="s">
        <v>521</v>
      </c>
      <c r="B7955" s="164" t="s">
        <v>617</v>
      </c>
      <c r="C7955" s="164" t="s">
        <v>523</v>
      </c>
      <c r="D7955" s="164" t="s">
        <v>525</v>
      </c>
      <c r="E7955" s="164" t="s">
        <v>531</v>
      </c>
      <c r="F7955" s="193">
        <v>45736</v>
      </c>
      <c r="G7955" s="164" t="s">
        <v>621</v>
      </c>
      <c r="H7955" s="194">
        <v>880000</v>
      </c>
      <c r="I7955" s="164" t="s">
        <v>22</v>
      </c>
      <c r="L7955" s="164">
        <v>2024</v>
      </c>
      <c r="M7955" s="164" t="s">
        <v>525</v>
      </c>
      <c r="N7955" s="164" t="s">
        <v>569</v>
      </c>
    </row>
    <row r="7956" spans="1:14" s="164" customFormat="1" ht="15" x14ac:dyDescent="0.15">
      <c r="A7956" s="164" t="s">
        <v>521</v>
      </c>
      <c r="B7956" s="164" t="s">
        <v>586</v>
      </c>
      <c r="C7956" s="164" t="s">
        <v>523</v>
      </c>
      <c r="D7956" s="164" t="s">
        <v>525</v>
      </c>
      <c r="E7956" s="164" t="s">
        <v>531</v>
      </c>
      <c r="F7956" s="193">
        <v>45736</v>
      </c>
      <c r="G7956" s="164" t="s">
        <v>722</v>
      </c>
      <c r="H7956" s="194">
        <v>360041</v>
      </c>
      <c r="I7956" s="164" t="s">
        <v>22</v>
      </c>
      <c r="L7956" s="164">
        <v>2024</v>
      </c>
      <c r="M7956" s="164" t="s">
        <v>525</v>
      </c>
      <c r="N7956" s="164" t="s">
        <v>569</v>
      </c>
    </row>
    <row r="7957" spans="1:14" s="164" customFormat="1" ht="15" x14ac:dyDescent="0.15">
      <c r="A7957" s="164" t="s">
        <v>521</v>
      </c>
      <c r="B7957" s="164" t="s">
        <v>647</v>
      </c>
      <c r="C7957" s="164" t="s">
        <v>523</v>
      </c>
      <c r="D7957" s="164" t="s">
        <v>525</v>
      </c>
      <c r="E7957" s="164" t="s">
        <v>525</v>
      </c>
      <c r="F7957" s="193">
        <v>45736</v>
      </c>
      <c r="G7957" s="164" t="s">
        <v>649</v>
      </c>
      <c r="H7957" s="194">
        <v>3058774</v>
      </c>
      <c r="I7957" s="164" t="s">
        <v>16</v>
      </c>
      <c r="L7957" s="164">
        <v>2024</v>
      </c>
      <c r="M7957" s="164" t="s">
        <v>525</v>
      </c>
      <c r="N7957" s="164" t="s">
        <v>569</v>
      </c>
    </row>
    <row r="7958" spans="1:14" s="164" customFormat="1" ht="15" x14ac:dyDescent="0.15">
      <c r="A7958" s="164" t="s">
        <v>521</v>
      </c>
      <c r="B7958" s="164" t="s">
        <v>647</v>
      </c>
      <c r="C7958" s="164" t="s">
        <v>523</v>
      </c>
      <c r="D7958" s="164" t="s">
        <v>525</v>
      </c>
      <c r="E7958" s="164" t="s">
        <v>531</v>
      </c>
      <c r="F7958" s="193">
        <v>45736</v>
      </c>
      <c r="G7958" s="164" t="s">
        <v>649</v>
      </c>
      <c r="H7958" s="194">
        <v>277563</v>
      </c>
      <c r="I7958" s="164" t="s">
        <v>16</v>
      </c>
      <c r="L7958" s="164">
        <v>2024</v>
      </c>
      <c r="M7958" s="164" t="s">
        <v>525</v>
      </c>
      <c r="N7958" s="164" t="s">
        <v>569</v>
      </c>
    </row>
    <row r="7959" spans="1:14" s="164" customFormat="1" ht="15" x14ac:dyDescent="0.15">
      <c r="A7959" s="164" t="s">
        <v>521</v>
      </c>
      <c r="B7959" s="164" t="s">
        <v>647</v>
      </c>
      <c r="C7959" s="164" t="s">
        <v>523</v>
      </c>
      <c r="D7959" s="164" t="s">
        <v>525</v>
      </c>
      <c r="E7959" s="164" t="s">
        <v>525</v>
      </c>
      <c r="F7959" s="193">
        <v>45736</v>
      </c>
      <c r="G7959" s="164" t="s">
        <v>656</v>
      </c>
      <c r="H7959" s="194">
        <v>249480</v>
      </c>
      <c r="I7959" s="164" t="s">
        <v>16</v>
      </c>
      <c r="L7959" s="164">
        <v>2024</v>
      </c>
      <c r="M7959" s="164" t="s">
        <v>525</v>
      </c>
      <c r="N7959" s="164" t="s">
        <v>569</v>
      </c>
    </row>
    <row r="7960" spans="1:14" s="164" customFormat="1" ht="15" x14ac:dyDescent="0.15">
      <c r="A7960" s="164" t="s">
        <v>521</v>
      </c>
      <c r="B7960" s="164" t="s">
        <v>586</v>
      </c>
      <c r="C7960" s="164" t="s">
        <v>523</v>
      </c>
      <c r="D7960" s="164" t="s">
        <v>525</v>
      </c>
      <c r="E7960" s="164" t="s">
        <v>531</v>
      </c>
      <c r="F7960" s="193">
        <v>45736</v>
      </c>
      <c r="G7960" s="164" t="s">
        <v>587</v>
      </c>
      <c r="H7960" s="194">
        <v>196238</v>
      </c>
      <c r="I7960" s="164" t="s">
        <v>22</v>
      </c>
      <c r="L7960" s="164">
        <v>2024</v>
      </c>
      <c r="M7960" s="164" t="s">
        <v>525</v>
      </c>
      <c r="N7960" s="164" t="s">
        <v>569</v>
      </c>
    </row>
    <row r="7961" spans="1:14" s="164" customFormat="1" ht="15" x14ac:dyDescent="0.15">
      <c r="A7961" s="164" t="s">
        <v>521</v>
      </c>
      <c r="B7961" s="164" t="s">
        <v>647</v>
      </c>
      <c r="C7961" s="164" t="s">
        <v>523</v>
      </c>
      <c r="D7961" s="164" t="s">
        <v>525</v>
      </c>
      <c r="E7961" s="164" t="s">
        <v>525</v>
      </c>
      <c r="F7961" s="193">
        <v>45736</v>
      </c>
      <c r="G7961" s="164" t="s">
        <v>651</v>
      </c>
      <c r="H7961" s="194">
        <v>100800</v>
      </c>
      <c r="I7961" s="164" t="s">
        <v>16</v>
      </c>
      <c r="L7961" s="164">
        <v>2024</v>
      </c>
      <c r="M7961" s="164" t="s">
        <v>525</v>
      </c>
      <c r="N7961" s="164" t="s">
        <v>569</v>
      </c>
    </row>
    <row r="7962" spans="1:14" s="164" customFormat="1" ht="15" x14ac:dyDescent="0.15">
      <c r="A7962" s="164" t="s">
        <v>521</v>
      </c>
      <c r="B7962" s="164" t="s">
        <v>647</v>
      </c>
      <c r="C7962" s="164" t="s">
        <v>523</v>
      </c>
      <c r="D7962" s="164" t="s">
        <v>525</v>
      </c>
      <c r="E7962" s="164" t="s">
        <v>531</v>
      </c>
      <c r="F7962" s="193">
        <v>45736</v>
      </c>
      <c r="G7962" s="164" t="s">
        <v>651</v>
      </c>
      <c r="H7962" s="194">
        <v>135872</v>
      </c>
      <c r="I7962" s="164" t="s">
        <v>16</v>
      </c>
      <c r="L7962" s="164">
        <v>2024</v>
      </c>
      <c r="M7962" s="164" t="s">
        <v>525</v>
      </c>
      <c r="N7962" s="164" t="s">
        <v>569</v>
      </c>
    </row>
    <row r="7963" spans="1:14" s="164" customFormat="1" ht="15" x14ac:dyDescent="0.15">
      <c r="A7963" s="164" t="s">
        <v>521</v>
      </c>
      <c r="B7963" s="164" t="s">
        <v>647</v>
      </c>
      <c r="C7963" s="164" t="s">
        <v>523</v>
      </c>
      <c r="D7963" s="164" t="s">
        <v>525</v>
      </c>
      <c r="E7963" s="164" t="s">
        <v>525</v>
      </c>
      <c r="F7963" s="193">
        <v>45736</v>
      </c>
      <c r="G7963" s="164" t="s">
        <v>650</v>
      </c>
      <c r="H7963" s="194">
        <v>1106640</v>
      </c>
      <c r="I7963" s="164" t="s">
        <v>16</v>
      </c>
      <c r="L7963" s="164">
        <v>2024</v>
      </c>
      <c r="M7963" s="164" t="s">
        <v>525</v>
      </c>
      <c r="N7963" s="164" t="s">
        <v>569</v>
      </c>
    </row>
    <row r="7964" spans="1:14" s="164" customFormat="1" ht="15" x14ac:dyDescent="0.15">
      <c r="A7964" s="164" t="s">
        <v>521</v>
      </c>
      <c r="B7964" s="164" t="s">
        <v>647</v>
      </c>
      <c r="C7964" s="164" t="s">
        <v>523</v>
      </c>
      <c r="D7964" s="164" t="s">
        <v>525</v>
      </c>
      <c r="E7964" s="164" t="s">
        <v>519</v>
      </c>
      <c r="F7964" s="193">
        <v>45736</v>
      </c>
      <c r="G7964" s="164" t="s">
        <v>650</v>
      </c>
      <c r="H7964" s="194">
        <v>144747</v>
      </c>
      <c r="I7964" s="164" t="s">
        <v>16</v>
      </c>
      <c r="L7964" s="164">
        <v>2024</v>
      </c>
      <c r="M7964" s="164" t="s">
        <v>525</v>
      </c>
      <c r="N7964" s="164" t="s">
        <v>569</v>
      </c>
    </row>
    <row r="7965" spans="1:14" s="164" customFormat="1" ht="15" x14ac:dyDescent="0.15">
      <c r="A7965" s="164" t="s">
        <v>521</v>
      </c>
      <c r="B7965" s="164" t="s">
        <v>647</v>
      </c>
      <c r="C7965" s="164" t="s">
        <v>523</v>
      </c>
      <c r="D7965" s="164" t="s">
        <v>525</v>
      </c>
      <c r="E7965" s="164" t="s">
        <v>531</v>
      </c>
      <c r="F7965" s="193">
        <v>45736</v>
      </c>
      <c r="G7965" s="164" t="s">
        <v>650</v>
      </c>
      <c r="H7965" s="194">
        <v>1613141</v>
      </c>
      <c r="I7965" s="164" t="s">
        <v>16</v>
      </c>
      <c r="L7965" s="164">
        <v>2024</v>
      </c>
      <c r="M7965" s="164" t="s">
        <v>525</v>
      </c>
      <c r="N7965" s="164" t="s">
        <v>569</v>
      </c>
    </row>
    <row r="7966" spans="1:14" s="164" customFormat="1" ht="15" x14ac:dyDescent="0.15">
      <c r="A7966" s="164" t="s">
        <v>521</v>
      </c>
      <c r="B7966" s="164" t="s">
        <v>647</v>
      </c>
      <c r="C7966" s="164" t="s">
        <v>523</v>
      </c>
      <c r="D7966" s="164" t="s">
        <v>525</v>
      </c>
      <c r="E7966" s="164" t="s">
        <v>525</v>
      </c>
      <c r="F7966" s="193">
        <v>45736</v>
      </c>
      <c r="G7966" s="164" t="s">
        <v>648</v>
      </c>
      <c r="H7966" s="194">
        <v>7698</v>
      </c>
      <c r="I7966" s="164" t="s">
        <v>16</v>
      </c>
      <c r="L7966" s="164">
        <v>2024</v>
      </c>
      <c r="M7966" s="164" t="s">
        <v>525</v>
      </c>
      <c r="N7966" s="164" t="s">
        <v>569</v>
      </c>
    </row>
    <row r="7967" spans="1:14" s="164" customFormat="1" ht="15" x14ac:dyDescent="0.15">
      <c r="A7967" s="164" t="s">
        <v>521</v>
      </c>
      <c r="B7967" s="164" t="s">
        <v>647</v>
      </c>
      <c r="C7967" s="164" t="s">
        <v>523</v>
      </c>
      <c r="D7967" s="164" t="s">
        <v>525</v>
      </c>
      <c r="E7967" s="164" t="s">
        <v>531</v>
      </c>
      <c r="F7967" s="193">
        <v>45736</v>
      </c>
      <c r="G7967" s="164" t="s">
        <v>648</v>
      </c>
      <c r="H7967" s="194">
        <v>112622</v>
      </c>
      <c r="I7967" s="164" t="s">
        <v>16</v>
      </c>
      <c r="L7967" s="164">
        <v>2024</v>
      </c>
      <c r="M7967" s="164" t="s">
        <v>525</v>
      </c>
      <c r="N7967" s="164" t="s">
        <v>569</v>
      </c>
    </row>
    <row r="7968" spans="1:14" s="164" customFormat="1" ht="15" x14ac:dyDescent="0.15">
      <c r="A7968" s="164" t="s">
        <v>521</v>
      </c>
      <c r="B7968" s="164" t="s">
        <v>647</v>
      </c>
      <c r="C7968" s="164" t="s">
        <v>523</v>
      </c>
      <c r="D7968" s="164" t="s">
        <v>525</v>
      </c>
      <c r="E7968" s="164" t="s">
        <v>531</v>
      </c>
      <c r="F7968" s="193">
        <v>45735</v>
      </c>
      <c r="G7968" s="164" t="s">
        <v>651</v>
      </c>
      <c r="H7968" s="194">
        <v>676073</v>
      </c>
      <c r="I7968" s="164" t="s">
        <v>16</v>
      </c>
      <c r="L7968" s="164">
        <v>2024</v>
      </c>
      <c r="M7968" s="164" t="s">
        <v>525</v>
      </c>
      <c r="N7968" s="164" t="s">
        <v>569</v>
      </c>
    </row>
    <row r="7969" spans="1:14" s="164" customFormat="1" ht="15" x14ac:dyDescent="0.15">
      <c r="A7969" s="164" t="s">
        <v>521</v>
      </c>
      <c r="B7969" s="164" t="s">
        <v>647</v>
      </c>
      <c r="C7969" s="164" t="s">
        <v>523</v>
      </c>
      <c r="D7969" s="164" t="s">
        <v>525</v>
      </c>
      <c r="E7969" s="164" t="s">
        <v>525</v>
      </c>
      <c r="F7969" s="193">
        <v>45735</v>
      </c>
      <c r="G7969" s="164" t="s">
        <v>649</v>
      </c>
      <c r="H7969" s="194">
        <v>2837993</v>
      </c>
      <c r="I7969" s="164" t="s">
        <v>16</v>
      </c>
      <c r="L7969" s="164">
        <v>2024</v>
      </c>
      <c r="M7969" s="164" t="s">
        <v>525</v>
      </c>
      <c r="N7969" s="164" t="s">
        <v>569</v>
      </c>
    </row>
    <row r="7970" spans="1:14" s="164" customFormat="1" ht="15" x14ac:dyDescent="0.15">
      <c r="A7970" s="164" t="s">
        <v>521</v>
      </c>
      <c r="B7970" s="164" t="s">
        <v>647</v>
      </c>
      <c r="C7970" s="164" t="s">
        <v>523</v>
      </c>
      <c r="D7970" s="164" t="s">
        <v>525</v>
      </c>
      <c r="E7970" s="164" t="s">
        <v>531</v>
      </c>
      <c r="F7970" s="193">
        <v>45735</v>
      </c>
      <c r="G7970" s="164" t="s">
        <v>649</v>
      </c>
      <c r="H7970" s="194">
        <v>1917916</v>
      </c>
      <c r="I7970" s="164" t="s">
        <v>16</v>
      </c>
      <c r="L7970" s="164">
        <v>2024</v>
      </c>
      <c r="M7970" s="164" t="s">
        <v>525</v>
      </c>
      <c r="N7970" s="164" t="s">
        <v>569</v>
      </c>
    </row>
    <row r="7971" spans="1:14" s="164" customFormat="1" ht="15" x14ac:dyDescent="0.15">
      <c r="A7971" s="164" t="s">
        <v>521</v>
      </c>
      <c r="B7971" s="164" t="s">
        <v>647</v>
      </c>
      <c r="C7971" s="164" t="s">
        <v>523</v>
      </c>
      <c r="D7971" s="164" t="s">
        <v>525</v>
      </c>
      <c r="E7971" s="164" t="s">
        <v>531</v>
      </c>
      <c r="F7971" s="193">
        <v>45735</v>
      </c>
      <c r="G7971" s="164" t="s">
        <v>652</v>
      </c>
      <c r="H7971" s="194">
        <v>2393050</v>
      </c>
      <c r="I7971" s="164" t="s">
        <v>16</v>
      </c>
      <c r="L7971" s="164">
        <v>2024</v>
      </c>
      <c r="M7971" s="164" t="s">
        <v>525</v>
      </c>
      <c r="N7971" s="164" t="s">
        <v>569</v>
      </c>
    </row>
    <row r="7972" spans="1:14" s="164" customFormat="1" ht="15" x14ac:dyDescent="0.15">
      <c r="A7972" s="164" t="s">
        <v>521</v>
      </c>
      <c r="B7972" s="164" t="s">
        <v>647</v>
      </c>
      <c r="C7972" s="164" t="s">
        <v>523</v>
      </c>
      <c r="D7972" s="164" t="s">
        <v>525</v>
      </c>
      <c r="E7972" s="164" t="s">
        <v>525</v>
      </c>
      <c r="F7972" s="193">
        <v>45735</v>
      </c>
      <c r="G7972" s="164" t="s">
        <v>656</v>
      </c>
      <c r="H7972" s="194">
        <v>199584</v>
      </c>
      <c r="I7972" s="164" t="s">
        <v>16</v>
      </c>
      <c r="L7972" s="164">
        <v>2024</v>
      </c>
      <c r="M7972" s="164" t="s">
        <v>525</v>
      </c>
      <c r="N7972" s="164" t="s">
        <v>569</v>
      </c>
    </row>
    <row r="7973" spans="1:14" s="164" customFormat="1" ht="15" x14ac:dyDescent="0.15">
      <c r="A7973" s="164" t="s">
        <v>521</v>
      </c>
      <c r="B7973" s="164" t="s">
        <v>617</v>
      </c>
      <c r="C7973" s="164" t="s">
        <v>523</v>
      </c>
      <c r="D7973" s="164" t="s">
        <v>525</v>
      </c>
      <c r="E7973" s="164" t="s">
        <v>519</v>
      </c>
      <c r="F7973" s="193">
        <v>45735</v>
      </c>
      <c r="G7973" s="164" t="s">
        <v>619</v>
      </c>
      <c r="H7973" s="194">
        <v>250250</v>
      </c>
      <c r="I7973" s="164" t="s">
        <v>22</v>
      </c>
      <c r="L7973" s="164">
        <v>2024</v>
      </c>
      <c r="M7973" s="164" t="s">
        <v>525</v>
      </c>
      <c r="N7973" s="164" t="s">
        <v>569</v>
      </c>
    </row>
    <row r="7974" spans="1:14" s="164" customFormat="1" ht="15" x14ac:dyDescent="0.15">
      <c r="A7974" s="164" t="s">
        <v>521</v>
      </c>
      <c r="B7974" s="164" t="s">
        <v>617</v>
      </c>
      <c r="C7974" s="164" t="s">
        <v>523</v>
      </c>
      <c r="D7974" s="164" t="s">
        <v>525</v>
      </c>
      <c r="E7974" s="164" t="s">
        <v>531</v>
      </c>
      <c r="F7974" s="193">
        <v>45735</v>
      </c>
      <c r="G7974" s="164" t="s">
        <v>587</v>
      </c>
      <c r="H7974" s="194">
        <v>118800</v>
      </c>
      <c r="I7974" s="164" t="s">
        <v>22</v>
      </c>
      <c r="L7974" s="164">
        <v>2024</v>
      </c>
      <c r="M7974" s="164" t="s">
        <v>525</v>
      </c>
      <c r="N7974" s="164" t="s">
        <v>569</v>
      </c>
    </row>
    <row r="7975" spans="1:14" s="164" customFormat="1" ht="15" x14ac:dyDescent="0.15">
      <c r="A7975" s="164" t="s">
        <v>521</v>
      </c>
      <c r="B7975" s="164" t="s">
        <v>586</v>
      </c>
      <c r="C7975" s="164" t="s">
        <v>523</v>
      </c>
      <c r="D7975" s="164" t="s">
        <v>525</v>
      </c>
      <c r="E7975" s="164" t="s">
        <v>531</v>
      </c>
      <c r="F7975" s="193">
        <v>45735</v>
      </c>
      <c r="G7975" s="164" t="s">
        <v>587</v>
      </c>
      <c r="H7975" s="194">
        <v>129914</v>
      </c>
      <c r="I7975" s="164" t="s">
        <v>22</v>
      </c>
      <c r="L7975" s="164">
        <v>2024</v>
      </c>
      <c r="M7975" s="164" t="s">
        <v>525</v>
      </c>
      <c r="N7975" s="164" t="s">
        <v>569</v>
      </c>
    </row>
    <row r="7976" spans="1:14" s="164" customFormat="1" ht="15" x14ac:dyDescent="0.15">
      <c r="A7976" s="164" t="s">
        <v>521</v>
      </c>
      <c r="B7976" s="164" t="s">
        <v>647</v>
      </c>
      <c r="C7976" s="164" t="s">
        <v>523</v>
      </c>
      <c r="D7976" s="164" t="s">
        <v>525</v>
      </c>
      <c r="E7976" s="164" t="s">
        <v>531</v>
      </c>
      <c r="F7976" s="193">
        <v>45735</v>
      </c>
      <c r="G7976" s="164" t="s">
        <v>653</v>
      </c>
      <c r="H7976" s="194">
        <v>504108</v>
      </c>
      <c r="I7976" s="164" t="s">
        <v>22</v>
      </c>
      <c r="L7976" s="164">
        <v>2024</v>
      </c>
      <c r="M7976" s="164" t="s">
        <v>525</v>
      </c>
      <c r="N7976" s="164" t="s">
        <v>569</v>
      </c>
    </row>
    <row r="7977" spans="1:14" s="164" customFormat="1" ht="15" x14ac:dyDescent="0.15">
      <c r="A7977" s="164" t="s">
        <v>521</v>
      </c>
      <c r="B7977" s="164" t="s">
        <v>617</v>
      </c>
      <c r="C7977" s="164" t="s">
        <v>523</v>
      </c>
      <c r="D7977" s="164" t="s">
        <v>525</v>
      </c>
      <c r="E7977" s="164" t="s">
        <v>525</v>
      </c>
      <c r="F7977" s="193">
        <v>45735</v>
      </c>
      <c r="G7977" s="164" t="s">
        <v>568</v>
      </c>
      <c r="H7977" s="194">
        <v>158160</v>
      </c>
      <c r="I7977" s="164" t="s">
        <v>22</v>
      </c>
      <c r="L7977" s="164">
        <v>2024</v>
      </c>
      <c r="M7977" s="164" t="s">
        <v>525</v>
      </c>
      <c r="N7977" s="164" t="s">
        <v>569</v>
      </c>
    </row>
    <row r="7978" spans="1:14" s="164" customFormat="1" ht="15" x14ac:dyDescent="0.15">
      <c r="A7978" s="164" t="s">
        <v>521</v>
      </c>
      <c r="B7978" s="164" t="s">
        <v>617</v>
      </c>
      <c r="C7978" s="164" t="s">
        <v>523</v>
      </c>
      <c r="D7978" s="164" t="s">
        <v>525</v>
      </c>
      <c r="E7978" s="164" t="s">
        <v>519</v>
      </c>
      <c r="F7978" s="193">
        <v>45735</v>
      </c>
      <c r="G7978" s="164" t="s">
        <v>568</v>
      </c>
      <c r="H7978" s="194">
        <v>286000</v>
      </c>
      <c r="I7978" s="164" t="s">
        <v>22</v>
      </c>
      <c r="L7978" s="164">
        <v>2024</v>
      </c>
      <c r="M7978" s="164" t="s">
        <v>525</v>
      </c>
      <c r="N7978" s="164" t="s">
        <v>569</v>
      </c>
    </row>
    <row r="7979" spans="1:14" s="164" customFormat="1" ht="15" x14ac:dyDescent="0.15">
      <c r="A7979" s="164" t="s">
        <v>521</v>
      </c>
      <c r="B7979" s="164" t="s">
        <v>617</v>
      </c>
      <c r="C7979" s="164" t="s">
        <v>523</v>
      </c>
      <c r="D7979" s="164" t="s">
        <v>525</v>
      </c>
      <c r="E7979" s="164" t="s">
        <v>531</v>
      </c>
      <c r="F7979" s="193">
        <v>45735</v>
      </c>
      <c r="G7979" s="164" t="s">
        <v>568</v>
      </c>
      <c r="H7979" s="194">
        <v>118800</v>
      </c>
      <c r="I7979" s="164" t="s">
        <v>22</v>
      </c>
      <c r="L7979" s="164">
        <v>2024</v>
      </c>
      <c r="M7979" s="164" t="s">
        <v>525</v>
      </c>
      <c r="N7979" s="164" t="s">
        <v>569</v>
      </c>
    </row>
    <row r="7980" spans="1:14" s="164" customFormat="1" ht="15" x14ac:dyDescent="0.15">
      <c r="A7980" s="164" t="s">
        <v>521</v>
      </c>
      <c r="B7980" s="164" t="s">
        <v>638</v>
      </c>
      <c r="C7980" s="164" t="s">
        <v>523</v>
      </c>
      <c r="D7980" s="164" t="s">
        <v>525</v>
      </c>
      <c r="E7980" s="164" t="s">
        <v>519</v>
      </c>
      <c r="F7980" s="193">
        <v>45735</v>
      </c>
      <c r="G7980" s="164" t="s">
        <v>568</v>
      </c>
      <c r="H7980" s="194">
        <v>965250</v>
      </c>
      <c r="I7980" s="164" t="s">
        <v>22</v>
      </c>
      <c r="L7980" s="164">
        <v>2024</v>
      </c>
      <c r="M7980" s="164" t="s">
        <v>525</v>
      </c>
      <c r="N7980" s="164" t="s">
        <v>569</v>
      </c>
    </row>
    <row r="7981" spans="1:14" s="164" customFormat="1" ht="15" x14ac:dyDescent="0.15">
      <c r="A7981" s="164" t="s">
        <v>521</v>
      </c>
      <c r="B7981" s="164" t="s">
        <v>638</v>
      </c>
      <c r="C7981" s="164" t="s">
        <v>523</v>
      </c>
      <c r="D7981" s="164" t="s">
        <v>525</v>
      </c>
      <c r="E7981" s="164" t="s">
        <v>531</v>
      </c>
      <c r="F7981" s="193">
        <v>45735</v>
      </c>
      <c r="G7981" s="164" t="s">
        <v>568</v>
      </c>
      <c r="H7981" s="194">
        <v>393250</v>
      </c>
      <c r="I7981" s="164" t="s">
        <v>22</v>
      </c>
      <c r="L7981" s="164">
        <v>2024</v>
      </c>
      <c r="M7981" s="164" t="s">
        <v>525</v>
      </c>
      <c r="N7981" s="164" t="s">
        <v>569</v>
      </c>
    </row>
    <row r="7982" spans="1:14" s="164" customFormat="1" ht="15" x14ac:dyDescent="0.15">
      <c r="A7982" s="164" t="s">
        <v>521</v>
      </c>
      <c r="B7982" s="164" t="s">
        <v>586</v>
      </c>
      <c r="C7982" s="164" t="s">
        <v>523</v>
      </c>
      <c r="D7982" s="164" t="s">
        <v>525</v>
      </c>
      <c r="E7982" s="164" t="s">
        <v>525</v>
      </c>
      <c r="F7982" s="193">
        <v>45735</v>
      </c>
      <c r="G7982" s="164" t="s">
        <v>568</v>
      </c>
      <c r="H7982" s="194">
        <v>1502882</v>
      </c>
      <c r="I7982" s="164" t="s">
        <v>22</v>
      </c>
      <c r="L7982" s="164">
        <v>2024</v>
      </c>
      <c r="M7982" s="164" t="s">
        <v>525</v>
      </c>
      <c r="N7982" s="164" t="s">
        <v>569</v>
      </c>
    </row>
    <row r="7983" spans="1:14" s="164" customFormat="1" ht="15" x14ac:dyDescent="0.15">
      <c r="A7983" s="164" t="s">
        <v>521</v>
      </c>
      <c r="B7983" s="164" t="s">
        <v>617</v>
      </c>
      <c r="C7983" s="164" t="s">
        <v>523</v>
      </c>
      <c r="D7983" s="164" t="s">
        <v>525</v>
      </c>
      <c r="E7983" s="164" t="s">
        <v>525</v>
      </c>
      <c r="F7983" s="193">
        <v>45735</v>
      </c>
      <c r="G7983" s="164" t="s">
        <v>589</v>
      </c>
      <c r="H7983" s="194">
        <v>418033</v>
      </c>
      <c r="I7983" s="164" t="s">
        <v>22</v>
      </c>
      <c r="L7983" s="164">
        <v>2024</v>
      </c>
      <c r="M7983" s="164" t="s">
        <v>525</v>
      </c>
      <c r="N7983" s="164" t="s">
        <v>569</v>
      </c>
    </row>
    <row r="7984" spans="1:14" s="164" customFormat="1" ht="15" x14ac:dyDescent="0.15">
      <c r="A7984" s="164" t="s">
        <v>521</v>
      </c>
      <c r="B7984" s="164" t="s">
        <v>617</v>
      </c>
      <c r="C7984" s="164" t="s">
        <v>523</v>
      </c>
      <c r="D7984" s="164" t="s">
        <v>525</v>
      </c>
      <c r="E7984" s="164" t="s">
        <v>531</v>
      </c>
      <c r="F7984" s="193">
        <v>45735</v>
      </c>
      <c r="G7984" s="164" t="s">
        <v>589</v>
      </c>
      <c r="H7984" s="194">
        <v>1240140</v>
      </c>
      <c r="I7984" s="164" t="s">
        <v>22</v>
      </c>
      <c r="L7984" s="164">
        <v>2024</v>
      </c>
      <c r="M7984" s="164" t="s">
        <v>525</v>
      </c>
      <c r="N7984" s="164" t="s">
        <v>569</v>
      </c>
    </row>
    <row r="7985" spans="1:14" s="164" customFormat="1" ht="15" x14ac:dyDescent="0.15">
      <c r="A7985" s="164" t="s">
        <v>521</v>
      </c>
      <c r="B7985" s="164" t="s">
        <v>603</v>
      </c>
      <c r="C7985" s="164" t="s">
        <v>523</v>
      </c>
      <c r="D7985" s="164" t="s">
        <v>525</v>
      </c>
      <c r="E7985" s="164" t="s">
        <v>525</v>
      </c>
      <c r="F7985" s="193">
        <v>45735</v>
      </c>
      <c r="G7985" s="164" t="s">
        <v>604</v>
      </c>
      <c r="H7985" s="194">
        <v>14062</v>
      </c>
      <c r="I7985" s="164" t="s">
        <v>22</v>
      </c>
      <c r="L7985" s="164">
        <v>2024</v>
      </c>
      <c r="M7985" s="164" t="s">
        <v>525</v>
      </c>
      <c r="N7985" s="164" t="s">
        <v>569</v>
      </c>
    </row>
    <row r="7986" spans="1:14" s="164" customFormat="1" ht="15" x14ac:dyDescent="0.15">
      <c r="A7986" s="164" t="s">
        <v>521</v>
      </c>
      <c r="B7986" s="164" t="s">
        <v>617</v>
      </c>
      <c r="C7986" s="164" t="s">
        <v>523</v>
      </c>
      <c r="D7986" s="164" t="s">
        <v>525</v>
      </c>
      <c r="E7986" s="164" t="s">
        <v>525</v>
      </c>
      <c r="F7986" s="193">
        <v>45735</v>
      </c>
      <c r="G7986" s="164" t="s">
        <v>23</v>
      </c>
      <c r="H7986" s="194">
        <v>310702</v>
      </c>
      <c r="I7986" s="164" t="s">
        <v>22</v>
      </c>
      <c r="L7986" s="164">
        <v>2024</v>
      </c>
      <c r="M7986" s="164" t="s">
        <v>525</v>
      </c>
      <c r="N7986" s="164" t="s">
        <v>569</v>
      </c>
    </row>
    <row r="7987" spans="1:14" s="164" customFormat="1" ht="15" x14ac:dyDescent="0.15">
      <c r="A7987" s="164" t="s">
        <v>521</v>
      </c>
      <c r="B7987" s="164" t="s">
        <v>617</v>
      </c>
      <c r="C7987" s="164" t="s">
        <v>523</v>
      </c>
      <c r="D7987" s="164" t="s">
        <v>525</v>
      </c>
      <c r="E7987" s="164" t="s">
        <v>531</v>
      </c>
      <c r="F7987" s="193">
        <v>45735</v>
      </c>
      <c r="G7987" s="164" t="s">
        <v>23</v>
      </c>
      <c r="H7987" s="194">
        <v>2123354</v>
      </c>
      <c r="I7987" s="164" t="s">
        <v>22</v>
      </c>
      <c r="L7987" s="164">
        <v>2024</v>
      </c>
      <c r="M7987" s="164" t="s">
        <v>525</v>
      </c>
      <c r="N7987" s="164" t="s">
        <v>569</v>
      </c>
    </row>
    <row r="7988" spans="1:14" s="164" customFormat="1" ht="15" x14ac:dyDescent="0.15">
      <c r="A7988" s="164" t="s">
        <v>521</v>
      </c>
      <c r="B7988" s="164" t="s">
        <v>647</v>
      </c>
      <c r="C7988" s="164" t="s">
        <v>523</v>
      </c>
      <c r="D7988" s="164" t="s">
        <v>525</v>
      </c>
      <c r="E7988" s="164" t="s">
        <v>531</v>
      </c>
      <c r="F7988" s="193">
        <v>45735</v>
      </c>
      <c r="G7988" s="164" t="s">
        <v>23</v>
      </c>
      <c r="H7988" s="194">
        <v>122760</v>
      </c>
      <c r="I7988" s="164" t="s">
        <v>22</v>
      </c>
      <c r="L7988" s="164">
        <v>2024</v>
      </c>
      <c r="M7988" s="164" t="s">
        <v>525</v>
      </c>
      <c r="N7988" s="164" t="s">
        <v>569</v>
      </c>
    </row>
    <row r="7989" spans="1:14" s="164" customFormat="1" ht="15" x14ac:dyDescent="0.15">
      <c r="A7989" s="164" t="s">
        <v>521</v>
      </c>
      <c r="B7989" s="164" t="s">
        <v>647</v>
      </c>
      <c r="C7989" s="164" t="s">
        <v>523</v>
      </c>
      <c r="D7989" s="164" t="s">
        <v>525</v>
      </c>
      <c r="E7989" s="164" t="s">
        <v>525</v>
      </c>
      <c r="F7989" s="193">
        <v>45735</v>
      </c>
      <c r="G7989" s="164" t="s">
        <v>650</v>
      </c>
      <c r="H7989" s="194">
        <v>408351</v>
      </c>
      <c r="I7989" s="164" t="s">
        <v>16</v>
      </c>
      <c r="L7989" s="164">
        <v>2024</v>
      </c>
      <c r="M7989" s="164" t="s">
        <v>525</v>
      </c>
      <c r="N7989" s="164" t="s">
        <v>569</v>
      </c>
    </row>
    <row r="7990" spans="1:14" s="164" customFormat="1" ht="15" x14ac:dyDescent="0.15">
      <c r="A7990" s="164" t="s">
        <v>521</v>
      </c>
      <c r="B7990" s="164" t="s">
        <v>647</v>
      </c>
      <c r="C7990" s="164" t="s">
        <v>535</v>
      </c>
      <c r="D7990" s="164" t="s">
        <v>525</v>
      </c>
      <c r="E7990" s="164" t="s">
        <v>519</v>
      </c>
      <c r="F7990" s="193">
        <v>45735</v>
      </c>
      <c r="G7990" s="164" t="s">
        <v>650</v>
      </c>
      <c r="H7990" s="194">
        <v>30331</v>
      </c>
      <c r="I7990" s="164" t="s">
        <v>16</v>
      </c>
      <c r="L7990" s="164">
        <v>2024</v>
      </c>
      <c r="M7990" s="164" t="s">
        <v>525</v>
      </c>
      <c r="N7990" s="164" t="s">
        <v>569</v>
      </c>
    </row>
    <row r="7991" spans="1:14" s="164" customFormat="1" ht="15" x14ac:dyDescent="0.15">
      <c r="A7991" s="164" t="s">
        <v>521</v>
      </c>
      <c r="B7991" s="164" t="s">
        <v>647</v>
      </c>
      <c r="C7991" s="164" t="s">
        <v>523</v>
      </c>
      <c r="D7991" s="164" t="s">
        <v>525</v>
      </c>
      <c r="E7991" s="164" t="s">
        <v>519</v>
      </c>
      <c r="F7991" s="193">
        <v>45735</v>
      </c>
      <c r="G7991" s="164" t="s">
        <v>650</v>
      </c>
      <c r="H7991" s="194">
        <v>116281</v>
      </c>
      <c r="I7991" s="164" t="s">
        <v>16</v>
      </c>
      <c r="L7991" s="164">
        <v>2024</v>
      </c>
      <c r="M7991" s="164" t="s">
        <v>525</v>
      </c>
      <c r="N7991" s="164" t="s">
        <v>569</v>
      </c>
    </row>
    <row r="7992" spans="1:14" s="164" customFormat="1" ht="15" x14ac:dyDescent="0.15">
      <c r="A7992" s="164" t="s">
        <v>521</v>
      </c>
      <c r="B7992" s="164" t="s">
        <v>647</v>
      </c>
      <c r="C7992" s="164" t="s">
        <v>523</v>
      </c>
      <c r="D7992" s="164" t="s">
        <v>525</v>
      </c>
      <c r="E7992" s="164" t="s">
        <v>531</v>
      </c>
      <c r="F7992" s="193">
        <v>45735</v>
      </c>
      <c r="G7992" s="164" t="s">
        <v>650</v>
      </c>
      <c r="H7992" s="194">
        <v>2722412</v>
      </c>
      <c r="I7992" s="164" t="s">
        <v>16</v>
      </c>
      <c r="L7992" s="164">
        <v>2024</v>
      </c>
      <c r="M7992" s="164" t="s">
        <v>525</v>
      </c>
      <c r="N7992" s="164" t="s">
        <v>569</v>
      </c>
    </row>
    <row r="7993" spans="1:14" s="164" customFormat="1" ht="15" x14ac:dyDescent="0.15">
      <c r="A7993" s="164" t="s">
        <v>521</v>
      </c>
      <c r="B7993" s="164" t="s">
        <v>647</v>
      </c>
      <c r="C7993" s="164" t="s">
        <v>523</v>
      </c>
      <c r="D7993" s="164" t="s">
        <v>525</v>
      </c>
      <c r="E7993" s="164" t="s">
        <v>525</v>
      </c>
      <c r="F7993" s="193">
        <v>45735</v>
      </c>
      <c r="G7993" s="164" t="s">
        <v>648</v>
      </c>
      <c r="H7993" s="194">
        <v>82566</v>
      </c>
      <c r="I7993" s="164" t="s">
        <v>16</v>
      </c>
      <c r="L7993" s="164">
        <v>2024</v>
      </c>
      <c r="M7993" s="164" t="s">
        <v>525</v>
      </c>
      <c r="N7993" s="164" t="s">
        <v>569</v>
      </c>
    </row>
    <row r="7994" spans="1:14" s="164" customFormat="1" ht="15" x14ac:dyDescent="0.15">
      <c r="A7994" s="164" t="s">
        <v>521</v>
      </c>
      <c r="B7994" s="164" t="s">
        <v>647</v>
      </c>
      <c r="C7994" s="164" t="s">
        <v>523</v>
      </c>
      <c r="D7994" s="164" t="s">
        <v>525</v>
      </c>
      <c r="E7994" s="164" t="s">
        <v>531</v>
      </c>
      <c r="F7994" s="193">
        <v>45735</v>
      </c>
      <c r="G7994" s="164" t="s">
        <v>648</v>
      </c>
      <c r="H7994" s="194">
        <v>97574</v>
      </c>
      <c r="I7994" s="164" t="s">
        <v>16</v>
      </c>
      <c r="L7994" s="164">
        <v>2024</v>
      </c>
      <c r="M7994" s="164" t="s">
        <v>525</v>
      </c>
      <c r="N7994" s="164" t="s">
        <v>569</v>
      </c>
    </row>
    <row r="7995" spans="1:14" s="164" customFormat="1" ht="15" x14ac:dyDescent="0.15">
      <c r="A7995" s="164" t="s">
        <v>521</v>
      </c>
      <c r="B7995" s="164" t="s">
        <v>647</v>
      </c>
      <c r="C7995" s="164" t="s">
        <v>523</v>
      </c>
      <c r="D7995" s="164" t="s">
        <v>525</v>
      </c>
      <c r="E7995" s="164" t="s">
        <v>525</v>
      </c>
      <c r="F7995" s="193">
        <v>45735</v>
      </c>
      <c r="G7995" s="164" t="s">
        <v>658</v>
      </c>
      <c r="H7995" s="194">
        <v>19360</v>
      </c>
      <c r="I7995" s="164" t="s">
        <v>16</v>
      </c>
      <c r="L7995" s="164">
        <v>2024</v>
      </c>
      <c r="M7995" s="164" t="s">
        <v>525</v>
      </c>
      <c r="N7995" s="164" t="s">
        <v>569</v>
      </c>
    </row>
    <row r="7996" spans="1:14" s="164" customFormat="1" ht="15" x14ac:dyDescent="0.15">
      <c r="A7996" s="164" t="s">
        <v>521</v>
      </c>
      <c r="B7996" s="164" t="s">
        <v>647</v>
      </c>
      <c r="C7996" s="164" t="s">
        <v>523</v>
      </c>
      <c r="D7996" s="164" t="s">
        <v>525</v>
      </c>
      <c r="E7996" s="164" t="s">
        <v>525</v>
      </c>
      <c r="F7996" s="193">
        <v>45735</v>
      </c>
      <c r="G7996" s="164" t="s">
        <v>651</v>
      </c>
      <c r="H7996" s="194">
        <v>38760</v>
      </c>
      <c r="I7996" s="164" t="s">
        <v>16</v>
      </c>
      <c r="L7996" s="164">
        <v>2024</v>
      </c>
      <c r="M7996" s="164" t="s">
        <v>525</v>
      </c>
      <c r="N7996" s="164" t="s">
        <v>569</v>
      </c>
    </row>
    <row r="7997" spans="1:14" s="164" customFormat="1" ht="15" x14ac:dyDescent="0.15">
      <c r="A7997" s="164" t="s">
        <v>521</v>
      </c>
      <c r="B7997" s="164" t="s">
        <v>617</v>
      </c>
      <c r="C7997" s="164" t="s">
        <v>523</v>
      </c>
      <c r="D7997" s="164" t="s">
        <v>525</v>
      </c>
      <c r="E7997" s="164" t="s">
        <v>531</v>
      </c>
      <c r="F7997" s="193">
        <v>45734</v>
      </c>
      <c r="G7997" s="164" t="s">
        <v>589</v>
      </c>
      <c r="H7997" s="194">
        <v>913631</v>
      </c>
      <c r="I7997" s="164" t="s">
        <v>22</v>
      </c>
      <c r="L7997" s="164">
        <v>2024</v>
      </c>
      <c r="M7997" s="164" t="s">
        <v>525</v>
      </c>
      <c r="N7997" s="164" t="s">
        <v>569</v>
      </c>
    </row>
    <row r="7998" spans="1:14" s="164" customFormat="1" ht="15" x14ac:dyDescent="0.15">
      <c r="A7998" s="164" t="s">
        <v>521</v>
      </c>
      <c r="B7998" s="164" t="s">
        <v>609</v>
      </c>
      <c r="C7998" s="164" t="s">
        <v>523</v>
      </c>
      <c r="D7998" s="164" t="s">
        <v>530</v>
      </c>
      <c r="E7998" s="164" t="s">
        <v>517</v>
      </c>
      <c r="F7998" s="193">
        <v>45734</v>
      </c>
      <c r="G7998" s="164" t="s">
        <v>25</v>
      </c>
      <c r="H7998" s="194">
        <v>156800</v>
      </c>
      <c r="I7998" s="164" t="s">
        <v>16</v>
      </c>
      <c r="J7998" s="164">
        <v>392</v>
      </c>
      <c r="L7998" s="164">
        <v>2025</v>
      </c>
      <c r="M7998" s="164" t="s">
        <v>525</v>
      </c>
      <c r="N7998" s="164" t="s">
        <v>526</v>
      </c>
    </row>
    <row r="7999" spans="1:14" s="164" customFormat="1" ht="15" x14ac:dyDescent="0.15">
      <c r="A7999" s="164" t="s">
        <v>521</v>
      </c>
      <c r="B7999" s="164" t="s">
        <v>617</v>
      </c>
      <c r="C7999" s="164" t="s">
        <v>523</v>
      </c>
      <c r="D7999" s="164" t="s">
        <v>525</v>
      </c>
      <c r="E7999" s="164" t="s">
        <v>531</v>
      </c>
      <c r="F7999" s="193">
        <v>45734</v>
      </c>
      <c r="G7999" s="164" t="s">
        <v>23</v>
      </c>
      <c r="H7999" s="194">
        <v>40920</v>
      </c>
      <c r="I7999" s="164" t="s">
        <v>22</v>
      </c>
      <c r="L7999" s="164">
        <v>2024</v>
      </c>
      <c r="M7999" s="164" t="s">
        <v>525</v>
      </c>
      <c r="N7999" s="164" t="s">
        <v>569</v>
      </c>
    </row>
    <row r="8000" spans="1:14" s="164" customFormat="1" ht="15" x14ac:dyDescent="0.15">
      <c r="A8000" s="164" t="s">
        <v>521</v>
      </c>
      <c r="B8000" s="164" t="s">
        <v>647</v>
      </c>
      <c r="C8000" s="164" t="s">
        <v>523</v>
      </c>
      <c r="D8000" s="164" t="s">
        <v>525</v>
      </c>
      <c r="E8000" s="164" t="s">
        <v>525</v>
      </c>
      <c r="F8000" s="193">
        <v>45734</v>
      </c>
      <c r="G8000" s="164" t="s">
        <v>650</v>
      </c>
      <c r="H8000" s="194">
        <v>495997</v>
      </c>
      <c r="I8000" s="164" t="s">
        <v>16</v>
      </c>
      <c r="L8000" s="164">
        <v>2024</v>
      </c>
      <c r="M8000" s="164" t="s">
        <v>525</v>
      </c>
      <c r="N8000" s="164" t="s">
        <v>569</v>
      </c>
    </row>
    <row r="8001" spans="1:14" s="164" customFormat="1" ht="15" x14ac:dyDescent="0.15">
      <c r="A8001" s="164" t="s">
        <v>521</v>
      </c>
      <c r="B8001" s="164" t="s">
        <v>647</v>
      </c>
      <c r="C8001" s="164" t="s">
        <v>535</v>
      </c>
      <c r="D8001" s="164" t="s">
        <v>525</v>
      </c>
      <c r="E8001" s="164" t="s">
        <v>519</v>
      </c>
      <c r="F8001" s="193">
        <v>45734</v>
      </c>
      <c r="G8001" s="164" t="s">
        <v>650</v>
      </c>
      <c r="H8001" s="194">
        <v>13090</v>
      </c>
      <c r="I8001" s="164" t="s">
        <v>16</v>
      </c>
      <c r="L8001" s="164">
        <v>2024</v>
      </c>
      <c r="M8001" s="164" t="s">
        <v>525</v>
      </c>
      <c r="N8001" s="164" t="s">
        <v>569</v>
      </c>
    </row>
    <row r="8002" spans="1:14" s="164" customFormat="1" ht="15" x14ac:dyDescent="0.15">
      <c r="A8002" s="164" t="s">
        <v>521</v>
      </c>
      <c r="B8002" s="164" t="s">
        <v>647</v>
      </c>
      <c r="C8002" s="164" t="s">
        <v>523</v>
      </c>
      <c r="D8002" s="164" t="s">
        <v>525</v>
      </c>
      <c r="E8002" s="164" t="s">
        <v>531</v>
      </c>
      <c r="F8002" s="193">
        <v>45734</v>
      </c>
      <c r="G8002" s="164" t="s">
        <v>650</v>
      </c>
      <c r="H8002" s="194">
        <v>1696512</v>
      </c>
      <c r="I8002" s="164" t="s">
        <v>16</v>
      </c>
      <c r="L8002" s="164">
        <v>2024</v>
      </c>
      <c r="M8002" s="164" t="s">
        <v>525</v>
      </c>
      <c r="N8002" s="164" t="s">
        <v>569</v>
      </c>
    </row>
    <row r="8003" spans="1:14" s="164" customFormat="1" ht="15" x14ac:dyDescent="0.15">
      <c r="A8003" s="164" t="s">
        <v>521</v>
      </c>
      <c r="B8003" s="164" t="s">
        <v>647</v>
      </c>
      <c r="C8003" s="164" t="s">
        <v>523</v>
      </c>
      <c r="D8003" s="164" t="s">
        <v>525</v>
      </c>
      <c r="E8003" s="164" t="s">
        <v>525</v>
      </c>
      <c r="F8003" s="193">
        <v>45734</v>
      </c>
      <c r="G8003" s="164" t="s">
        <v>648</v>
      </c>
      <c r="H8003" s="194">
        <v>153201</v>
      </c>
      <c r="I8003" s="164" t="s">
        <v>16</v>
      </c>
      <c r="L8003" s="164">
        <v>2024</v>
      </c>
      <c r="M8003" s="164" t="s">
        <v>525</v>
      </c>
      <c r="N8003" s="164" t="s">
        <v>569</v>
      </c>
    </row>
    <row r="8004" spans="1:14" s="164" customFormat="1" ht="15" x14ac:dyDescent="0.15">
      <c r="A8004" s="164" t="s">
        <v>521</v>
      </c>
      <c r="B8004" s="164" t="s">
        <v>647</v>
      </c>
      <c r="C8004" s="164" t="s">
        <v>523</v>
      </c>
      <c r="D8004" s="164" t="s">
        <v>525</v>
      </c>
      <c r="E8004" s="164" t="s">
        <v>531</v>
      </c>
      <c r="F8004" s="193">
        <v>45734</v>
      </c>
      <c r="G8004" s="164" t="s">
        <v>648</v>
      </c>
      <c r="H8004" s="194">
        <v>184701</v>
      </c>
      <c r="I8004" s="164" t="s">
        <v>16</v>
      </c>
      <c r="L8004" s="164">
        <v>2024</v>
      </c>
      <c r="M8004" s="164" t="s">
        <v>525</v>
      </c>
      <c r="N8004" s="164" t="s">
        <v>569</v>
      </c>
    </row>
    <row r="8005" spans="1:14" s="164" customFormat="1" ht="15" x14ac:dyDescent="0.15">
      <c r="A8005" s="164" t="s">
        <v>521</v>
      </c>
      <c r="B8005" s="164" t="s">
        <v>647</v>
      </c>
      <c r="C8005" s="164" t="s">
        <v>523</v>
      </c>
      <c r="D8005" s="164" t="s">
        <v>525</v>
      </c>
      <c r="E8005" s="164" t="s">
        <v>525</v>
      </c>
      <c r="F8005" s="193">
        <v>45734</v>
      </c>
      <c r="G8005" s="164" t="s">
        <v>651</v>
      </c>
      <c r="H8005" s="194">
        <v>364034</v>
      </c>
      <c r="I8005" s="164" t="s">
        <v>16</v>
      </c>
      <c r="L8005" s="164">
        <v>2024</v>
      </c>
      <c r="M8005" s="164" t="s">
        <v>525</v>
      </c>
      <c r="N8005" s="164" t="s">
        <v>569</v>
      </c>
    </row>
    <row r="8006" spans="1:14" s="164" customFormat="1" ht="15" x14ac:dyDescent="0.15">
      <c r="A8006" s="164" t="s">
        <v>521</v>
      </c>
      <c r="B8006" s="164" t="s">
        <v>647</v>
      </c>
      <c r="C8006" s="164" t="s">
        <v>523</v>
      </c>
      <c r="D8006" s="164" t="s">
        <v>525</v>
      </c>
      <c r="E8006" s="164" t="s">
        <v>531</v>
      </c>
      <c r="F8006" s="193">
        <v>45734</v>
      </c>
      <c r="G8006" s="164" t="s">
        <v>651</v>
      </c>
      <c r="H8006" s="194">
        <v>40737</v>
      </c>
      <c r="I8006" s="164" t="s">
        <v>16</v>
      </c>
      <c r="L8006" s="164">
        <v>2024</v>
      </c>
      <c r="M8006" s="164" t="s">
        <v>525</v>
      </c>
      <c r="N8006" s="164" t="s">
        <v>569</v>
      </c>
    </row>
    <row r="8007" spans="1:14" s="164" customFormat="1" ht="15" x14ac:dyDescent="0.15">
      <c r="A8007" s="164" t="s">
        <v>521</v>
      </c>
      <c r="B8007" s="164" t="s">
        <v>647</v>
      </c>
      <c r="C8007" s="164" t="s">
        <v>523</v>
      </c>
      <c r="D8007" s="164" t="s">
        <v>525</v>
      </c>
      <c r="E8007" s="164" t="s">
        <v>525</v>
      </c>
      <c r="F8007" s="193">
        <v>45734</v>
      </c>
      <c r="G8007" s="164" t="s">
        <v>649</v>
      </c>
      <c r="H8007" s="194">
        <v>7298038</v>
      </c>
      <c r="I8007" s="164" t="s">
        <v>16</v>
      </c>
      <c r="L8007" s="164">
        <v>2024</v>
      </c>
      <c r="M8007" s="164" t="s">
        <v>525</v>
      </c>
      <c r="N8007" s="164" t="s">
        <v>569</v>
      </c>
    </row>
    <row r="8008" spans="1:14" s="164" customFormat="1" ht="15" x14ac:dyDescent="0.15">
      <c r="A8008" s="164" t="s">
        <v>521</v>
      </c>
      <c r="B8008" s="164" t="s">
        <v>647</v>
      </c>
      <c r="C8008" s="164" t="s">
        <v>523</v>
      </c>
      <c r="D8008" s="164" t="s">
        <v>525</v>
      </c>
      <c r="E8008" s="164" t="s">
        <v>531</v>
      </c>
      <c r="F8008" s="193">
        <v>45734</v>
      </c>
      <c r="G8008" s="164" t="s">
        <v>649</v>
      </c>
      <c r="H8008" s="194">
        <v>482383</v>
      </c>
      <c r="I8008" s="164" t="s">
        <v>16</v>
      </c>
      <c r="L8008" s="164">
        <v>2024</v>
      </c>
      <c r="M8008" s="164" t="s">
        <v>525</v>
      </c>
      <c r="N8008" s="164" t="s">
        <v>569</v>
      </c>
    </row>
    <row r="8009" spans="1:14" s="164" customFormat="1" ht="15" x14ac:dyDescent="0.15">
      <c r="A8009" s="164" t="s">
        <v>521</v>
      </c>
      <c r="B8009" s="164" t="s">
        <v>647</v>
      </c>
      <c r="C8009" s="164" t="s">
        <v>523</v>
      </c>
      <c r="D8009" s="164" t="s">
        <v>525</v>
      </c>
      <c r="E8009" s="164" t="s">
        <v>525</v>
      </c>
      <c r="F8009" s="193">
        <v>45734</v>
      </c>
      <c r="G8009" s="164" t="s">
        <v>652</v>
      </c>
      <c r="H8009" s="194">
        <v>93434</v>
      </c>
      <c r="I8009" s="164" t="s">
        <v>16</v>
      </c>
      <c r="L8009" s="164">
        <v>2024</v>
      </c>
      <c r="M8009" s="164" t="s">
        <v>525</v>
      </c>
      <c r="N8009" s="164" t="s">
        <v>569</v>
      </c>
    </row>
    <row r="8010" spans="1:14" s="164" customFormat="1" ht="15" x14ac:dyDescent="0.15">
      <c r="A8010" s="164" t="s">
        <v>521</v>
      </c>
      <c r="B8010" s="164" t="s">
        <v>647</v>
      </c>
      <c r="C8010" s="164" t="s">
        <v>523</v>
      </c>
      <c r="D8010" s="164" t="s">
        <v>525</v>
      </c>
      <c r="E8010" s="164" t="s">
        <v>531</v>
      </c>
      <c r="F8010" s="193">
        <v>45734</v>
      </c>
      <c r="G8010" s="164" t="s">
        <v>652</v>
      </c>
      <c r="H8010" s="194">
        <v>170324</v>
      </c>
      <c r="I8010" s="164" t="s">
        <v>16</v>
      </c>
      <c r="L8010" s="164">
        <v>2024</v>
      </c>
      <c r="M8010" s="164" t="s">
        <v>525</v>
      </c>
      <c r="N8010" s="164" t="s">
        <v>569</v>
      </c>
    </row>
    <row r="8011" spans="1:14" s="164" customFormat="1" ht="15" x14ac:dyDescent="0.15">
      <c r="A8011" s="164" t="s">
        <v>521</v>
      </c>
      <c r="B8011" s="164" t="s">
        <v>647</v>
      </c>
      <c r="C8011" s="164" t="s">
        <v>523</v>
      </c>
      <c r="D8011" s="164" t="s">
        <v>525</v>
      </c>
      <c r="E8011" s="164" t="s">
        <v>525</v>
      </c>
      <c r="F8011" s="193">
        <v>45734</v>
      </c>
      <c r="G8011" s="164" t="s">
        <v>656</v>
      </c>
      <c r="H8011" s="194">
        <v>149688</v>
      </c>
      <c r="I8011" s="164" t="s">
        <v>16</v>
      </c>
      <c r="L8011" s="164">
        <v>2024</v>
      </c>
      <c r="M8011" s="164" t="s">
        <v>525</v>
      </c>
      <c r="N8011" s="164" t="s">
        <v>569</v>
      </c>
    </row>
    <row r="8012" spans="1:14" s="164" customFormat="1" ht="15" x14ac:dyDescent="0.15">
      <c r="A8012" s="164" t="s">
        <v>521</v>
      </c>
      <c r="B8012" s="164" t="s">
        <v>647</v>
      </c>
      <c r="C8012" s="164" t="s">
        <v>523</v>
      </c>
      <c r="D8012" s="164" t="s">
        <v>525</v>
      </c>
      <c r="E8012" s="164" t="s">
        <v>525</v>
      </c>
      <c r="F8012" s="193">
        <v>45733</v>
      </c>
      <c r="G8012" s="164" t="s">
        <v>650</v>
      </c>
      <c r="H8012" s="194">
        <v>207143</v>
      </c>
      <c r="I8012" s="164" t="s">
        <v>16</v>
      </c>
      <c r="L8012" s="164">
        <v>2024</v>
      </c>
      <c r="M8012" s="164" t="s">
        <v>525</v>
      </c>
      <c r="N8012" s="164" t="s">
        <v>569</v>
      </c>
    </row>
    <row r="8013" spans="1:14" s="164" customFormat="1" ht="15" x14ac:dyDescent="0.15">
      <c r="A8013" s="164" t="s">
        <v>521</v>
      </c>
      <c r="B8013" s="164" t="s">
        <v>647</v>
      </c>
      <c r="C8013" s="164" t="s">
        <v>535</v>
      </c>
      <c r="D8013" s="164" t="s">
        <v>525</v>
      </c>
      <c r="E8013" s="164" t="s">
        <v>519</v>
      </c>
      <c r="F8013" s="193">
        <v>45733</v>
      </c>
      <c r="G8013" s="164" t="s">
        <v>650</v>
      </c>
      <c r="H8013" s="194">
        <v>3927</v>
      </c>
      <c r="I8013" s="164" t="s">
        <v>16</v>
      </c>
      <c r="L8013" s="164">
        <v>2024</v>
      </c>
      <c r="M8013" s="164" t="s">
        <v>525</v>
      </c>
      <c r="N8013" s="164" t="s">
        <v>569</v>
      </c>
    </row>
    <row r="8014" spans="1:14" s="164" customFormat="1" ht="15" x14ac:dyDescent="0.15">
      <c r="A8014" s="164" t="s">
        <v>521</v>
      </c>
      <c r="B8014" s="164" t="s">
        <v>647</v>
      </c>
      <c r="C8014" s="164" t="s">
        <v>523</v>
      </c>
      <c r="D8014" s="164" t="s">
        <v>525</v>
      </c>
      <c r="E8014" s="164" t="s">
        <v>519</v>
      </c>
      <c r="F8014" s="193">
        <v>45733</v>
      </c>
      <c r="G8014" s="164" t="s">
        <v>650</v>
      </c>
      <c r="H8014" s="194">
        <v>87120</v>
      </c>
      <c r="I8014" s="164" t="s">
        <v>16</v>
      </c>
      <c r="L8014" s="164">
        <v>2024</v>
      </c>
      <c r="M8014" s="164" t="s">
        <v>525</v>
      </c>
      <c r="N8014" s="164" t="s">
        <v>569</v>
      </c>
    </row>
    <row r="8015" spans="1:14" s="164" customFormat="1" ht="15" x14ac:dyDescent="0.15">
      <c r="A8015" s="164" t="s">
        <v>521</v>
      </c>
      <c r="B8015" s="164" t="s">
        <v>647</v>
      </c>
      <c r="C8015" s="164" t="s">
        <v>523</v>
      </c>
      <c r="D8015" s="164" t="s">
        <v>525</v>
      </c>
      <c r="E8015" s="164" t="s">
        <v>531</v>
      </c>
      <c r="F8015" s="193">
        <v>45733</v>
      </c>
      <c r="G8015" s="164" t="s">
        <v>650</v>
      </c>
      <c r="H8015" s="194">
        <v>854590</v>
      </c>
      <c r="I8015" s="164" t="s">
        <v>16</v>
      </c>
      <c r="L8015" s="164">
        <v>2024</v>
      </c>
      <c r="M8015" s="164" t="s">
        <v>525</v>
      </c>
      <c r="N8015" s="164" t="s">
        <v>569</v>
      </c>
    </row>
    <row r="8016" spans="1:14" s="164" customFormat="1" ht="15" x14ac:dyDescent="0.15">
      <c r="A8016" s="164" t="s">
        <v>521</v>
      </c>
      <c r="B8016" s="164" t="s">
        <v>647</v>
      </c>
      <c r="C8016" s="164" t="s">
        <v>523</v>
      </c>
      <c r="D8016" s="164" t="s">
        <v>525</v>
      </c>
      <c r="E8016" s="164" t="s">
        <v>525</v>
      </c>
      <c r="F8016" s="193">
        <v>45733</v>
      </c>
      <c r="G8016" s="164" t="s">
        <v>648</v>
      </c>
      <c r="H8016" s="194">
        <v>2251</v>
      </c>
      <c r="I8016" s="164" t="s">
        <v>16</v>
      </c>
      <c r="L8016" s="164">
        <v>2024</v>
      </c>
      <c r="M8016" s="164" t="s">
        <v>525</v>
      </c>
      <c r="N8016" s="164" t="s">
        <v>569</v>
      </c>
    </row>
    <row r="8017" spans="1:14" s="164" customFormat="1" ht="15" x14ac:dyDescent="0.15">
      <c r="A8017" s="164" t="s">
        <v>521</v>
      </c>
      <c r="B8017" s="164" t="s">
        <v>647</v>
      </c>
      <c r="C8017" s="164" t="s">
        <v>523</v>
      </c>
      <c r="D8017" s="164" t="s">
        <v>525</v>
      </c>
      <c r="E8017" s="164" t="s">
        <v>525</v>
      </c>
      <c r="F8017" s="193">
        <v>45733</v>
      </c>
      <c r="G8017" s="164" t="s">
        <v>651</v>
      </c>
      <c r="H8017" s="194">
        <v>197780</v>
      </c>
      <c r="I8017" s="164" t="s">
        <v>16</v>
      </c>
      <c r="L8017" s="164">
        <v>2024</v>
      </c>
      <c r="M8017" s="164" t="s">
        <v>525</v>
      </c>
      <c r="N8017" s="164" t="s">
        <v>569</v>
      </c>
    </row>
    <row r="8018" spans="1:14" s="164" customFormat="1" ht="15" x14ac:dyDescent="0.15">
      <c r="A8018" s="164" t="s">
        <v>521</v>
      </c>
      <c r="B8018" s="164" t="s">
        <v>647</v>
      </c>
      <c r="C8018" s="164" t="s">
        <v>523</v>
      </c>
      <c r="D8018" s="164" t="s">
        <v>525</v>
      </c>
      <c r="E8018" s="164" t="s">
        <v>525</v>
      </c>
      <c r="F8018" s="193">
        <v>45733</v>
      </c>
      <c r="G8018" s="164" t="s">
        <v>649</v>
      </c>
      <c r="H8018" s="194">
        <v>1933050</v>
      </c>
      <c r="I8018" s="164" t="s">
        <v>16</v>
      </c>
      <c r="L8018" s="164">
        <v>2024</v>
      </c>
      <c r="M8018" s="164" t="s">
        <v>525</v>
      </c>
      <c r="N8018" s="164" t="s">
        <v>569</v>
      </c>
    </row>
    <row r="8019" spans="1:14" s="164" customFormat="1" ht="15" x14ac:dyDescent="0.15">
      <c r="A8019" s="164" t="s">
        <v>521</v>
      </c>
      <c r="B8019" s="164" t="s">
        <v>647</v>
      </c>
      <c r="C8019" s="164" t="s">
        <v>523</v>
      </c>
      <c r="D8019" s="164" t="s">
        <v>525</v>
      </c>
      <c r="E8019" s="164" t="s">
        <v>531</v>
      </c>
      <c r="F8019" s="193">
        <v>45733</v>
      </c>
      <c r="G8019" s="164" t="s">
        <v>649</v>
      </c>
      <c r="H8019" s="194">
        <v>1811832</v>
      </c>
      <c r="I8019" s="164" t="s">
        <v>16</v>
      </c>
      <c r="L8019" s="164">
        <v>2024</v>
      </c>
      <c r="M8019" s="164" t="s">
        <v>525</v>
      </c>
      <c r="N8019" s="164" t="s">
        <v>569</v>
      </c>
    </row>
    <row r="8020" spans="1:14" s="164" customFormat="1" ht="15" x14ac:dyDescent="0.15">
      <c r="A8020" s="164" t="s">
        <v>521</v>
      </c>
      <c r="B8020" s="164" t="s">
        <v>647</v>
      </c>
      <c r="C8020" s="164" t="s">
        <v>523</v>
      </c>
      <c r="D8020" s="164" t="s">
        <v>525</v>
      </c>
      <c r="E8020" s="164" t="s">
        <v>531</v>
      </c>
      <c r="F8020" s="193">
        <v>45733</v>
      </c>
      <c r="G8020" s="164" t="s">
        <v>652</v>
      </c>
      <c r="H8020" s="194">
        <v>1275318</v>
      </c>
      <c r="I8020" s="164" t="s">
        <v>16</v>
      </c>
      <c r="L8020" s="164">
        <v>2024</v>
      </c>
      <c r="M8020" s="164" t="s">
        <v>525</v>
      </c>
      <c r="N8020" s="164" t="s">
        <v>569</v>
      </c>
    </row>
    <row r="8021" spans="1:14" s="164" customFormat="1" ht="15" x14ac:dyDescent="0.15">
      <c r="A8021" s="164" t="s">
        <v>521</v>
      </c>
      <c r="B8021" s="164" t="s">
        <v>647</v>
      </c>
      <c r="C8021" s="164" t="s">
        <v>523</v>
      </c>
      <c r="D8021" s="164" t="s">
        <v>525</v>
      </c>
      <c r="E8021" s="164" t="s">
        <v>525</v>
      </c>
      <c r="F8021" s="193">
        <v>45733</v>
      </c>
      <c r="G8021" s="164" t="s">
        <v>656</v>
      </c>
      <c r="H8021" s="194">
        <v>149688</v>
      </c>
      <c r="I8021" s="164" t="s">
        <v>16</v>
      </c>
      <c r="L8021" s="164">
        <v>2024</v>
      </c>
      <c r="M8021" s="164" t="s">
        <v>525</v>
      </c>
      <c r="N8021" s="164" t="s">
        <v>569</v>
      </c>
    </row>
    <row r="8022" spans="1:14" s="164" customFormat="1" ht="15" x14ac:dyDescent="0.15">
      <c r="A8022" s="164" t="s">
        <v>521</v>
      </c>
      <c r="B8022" s="164" t="s">
        <v>617</v>
      </c>
      <c r="C8022" s="164" t="s">
        <v>523</v>
      </c>
      <c r="D8022" s="164" t="s">
        <v>525</v>
      </c>
      <c r="E8022" s="164" t="s">
        <v>531</v>
      </c>
      <c r="F8022" s="193">
        <v>45733</v>
      </c>
      <c r="G8022" s="164" t="s">
        <v>619</v>
      </c>
      <c r="H8022" s="194">
        <v>75814</v>
      </c>
      <c r="I8022" s="164" t="s">
        <v>22</v>
      </c>
      <c r="L8022" s="164">
        <v>2024</v>
      </c>
      <c r="M8022" s="164" t="s">
        <v>525</v>
      </c>
      <c r="N8022" s="164" t="s">
        <v>569</v>
      </c>
    </row>
    <row r="8023" spans="1:14" s="164" customFormat="1" ht="15" x14ac:dyDescent="0.15">
      <c r="A8023" s="164" t="s">
        <v>521</v>
      </c>
      <c r="B8023" s="164" t="s">
        <v>586</v>
      </c>
      <c r="C8023" s="164" t="s">
        <v>523</v>
      </c>
      <c r="D8023" s="164" t="s">
        <v>525</v>
      </c>
      <c r="E8023" s="164" t="s">
        <v>531</v>
      </c>
      <c r="F8023" s="193">
        <v>45733</v>
      </c>
      <c r="G8023" s="164" t="s">
        <v>619</v>
      </c>
      <c r="H8023" s="194">
        <v>516384</v>
      </c>
      <c r="I8023" s="164" t="s">
        <v>22</v>
      </c>
      <c r="L8023" s="164">
        <v>2024</v>
      </c>
      <c r="M8023" s="164" t="s">
        <v>525</v>
      </c>
      <c r="N8023" s="164" t="s">
        <v>569</v>
      </c>
    </row>
    <row r="8024" spans="1:14" s="164" customFormat="1" ht="15" x14ac:dyDescent="0.15">
      <c r="A8024" s="164" t="s">
        <v>521</v>
      </c>
      <c r="B8024" s="164" t="s">
        <v>647</v>
      </c>
      <c r="C8024" s="164" t="s">
        <v>523</v>
      </c>
      <c r="D8024" s="164" t="s">
        <v>525</v>
      </c>
      <c r="E8024" s="164" t="s">
        <v>531</v>
      </c>
      <c r="F8024" s="193">
        <v>45733</v>
      </c>
      <c r="G8024" s="164" t="s">
        <v>653</v>
      </c>
      <c r="H8024" s="194">
        <v>161801</v>
      </c>
      <c r="I8024" s="164" t="s">
        <v>22</v>
      </c>
      <c r="L8024" s="164">
        <v>2024</v>
      </c>
      <c r="M8024" s="164" t="s">
        <v>525</v>
      </c>
      <c r="N8024" s="164" t="s">
        <v>569</v>
      </c>
    </row>
    <row r="8025" spans="1:14" s="164" customFormat="1" ht="15" x14ac:dyDescent="0.15">
      <c r="A8025" s="164" t="s">
        <v>521</v>
      </c>
      <c r="B8025" s="164" t="s">
        <v>617</v>
      </c>
      <c r="C8025" s="164" t="s">
        <v>523</v>
      </c>
      <c r="D8025" s="164" t="s">
        <v>525</v>
      </c>
      <c r="E8025" s="164" t="s">
        <v>531</v>
      </c>
      <c r="F8025" s="193">
        <v>45733</v>
      </c>
      <c r="G8025" s="164" t="s">
        <v>589</v>
      </c>
      <c r="H8025" s="194">
        <v>570141</v>
      </c>
      <c r="I8025" s="164" t="s">
        <v>22</v>
      </c>
      <c r="L8025" s="164">
        <v>2024</v>
      </c>
      <c r="M8025" s="164" t="s">
        <v>525</v>
      </c>
      <c r="N8025" s="164" t="s">
        <v>569</v>
      </c>
    </row>
    <row r="8026" spans="1:14" s="164" customFormat="1" ht="15" x14ac:dyDescent="0.15">
      <c r="A8026" s="164" t="s">
        <v>521</v>
      </c>
      <c r="B8026" s="164" t="s">
        <v>638</v>
      </c>
      <c r="C8026" s="164" t="s">
        <v>523</v>
      </c>
      <c r="D8026" s="164" t="s">
        <v>525</v>
      </c>
      <c r="E8026" s="164" t="s">
        <v>525</v>
      </c>
      <c r="F8026" s="193">
        <v>45733</v>
      </c>
      <c r="G8026" s="164" t="s">
        <v>589</v>
      </c>
      <c r="H8026" s="194">
        <v>83952</v>
      </c>
      <c r="I8026" s="164" t="s">
        <v>22</v>
      </c>
      <c r="L8026" s="164">
        <v>2024</v>
      </c>
      <c r="M8026" s="164" t="s">
        <v>525</v>
      </c>
      <c r="N8026" s="164" t="s">
        <v>569</v>
      </c>
    </row>
    <row r="8027" spans="1:14" s="164" customFormat="1" ht="15" x14ac:dyDescent="0.15">
      <c r="A8027" s="164" t="s">
        <v>521</v>
      </c>
      <c r="B8027" s="164" t="s">
        <v>638</v>
      </c>
      <c r="C8027" s="164" t="s">
        <v>523</v>
      </c>
      <c r="D8027" s="164" t="s">
        <v>525</v>
      </c>
      <c r="E8027" s="164" t="s">
        <v>531</v>
      </c>
      <c r="F8027" s="193">
        <v>45733</v>
      </c>
      <c r="G8027" s="164" t="s">
        <v>722</v>
      </c>
      <c r="H8027" s="194">
        <v>20020</v>
      </c>
      <c r="I8027" s="164" t="s">
        <v>22</v>
      </c>
      <c r="L8027" s="164">
        <v>2024</v>
      </c>
      <c r="M8027" s="164" t="s">
        <v>525</v>
      </c>
      <c r="N8027" s="164" t="s">
        <v>569</v>
      </c>
    </row>
    <row r="8028" spans="1:14" s="164" customFormat="1" ht="15" x14ac:dyDescent="0.15">
      <c r="A8028" s="164" t="s">
        <v>521</v>
      </c>
      <c r="B8028" s="164" t="s">
        <v>647</v>
      </c>
      <c r="C8028" s="164" t="s">
        <v>523</v>
      </c>
      <c r="D8028" s="164" t="s">
        <v>525</v>
      </c>
      <c r="E8028" s="164" t="s">
        <v>525</v>
      </c>
      <c r="F8028" s="193">
        <v>45730</v>
      </c>
      <c r="G8028" s="164" t="s">
        <v>650</v>
      </c>
      <c r="H8028" s="194">
        <v>386496</v>
      </c>
      <c r="I8028" s="164" t="s">
        <v>16</v>
      </c>
      <c r="L8028" s="164">
        <v>2024</v>
      </c>
      <c r="M8028" s="164" t="s">
        <v>525</v>
      </c>
      <c r="N8028" s="164" t="s">
        <v>569</v>
      </c>
    </row>
    <row r="8029" spans="1:14" s="164" customFormat="1" ht="15" x14ac:dyDescent="0.15">
      <c r="A8029" s="164" t="s">
        <v>521</v>
      </c>
      <c r="B8029" s="164" t="s">
        <v>647</v>
      </c>
      <c r="C8029" s="164" t="s">
        <v>523</v>
      </c>
      <c r="D8029" s="164" t="s">
        <v>525</v>
      </c>
      <c r="E8029" s="164" t="s">
        <v>531</v>
      </c>
      <c r="F8029" s="193">
        <v>45730</v>
      </c>
      <c r="G8029" s="164" t="s">
        <v>650</v>
      </c>
      <c r="H8029" s="194">
        <v>84216</v>
      </c>
      <c r="I8029" s="164" t="s">
        <v>16</v>
      </c>
      <c r="L8029" s="164">
        <v>2024</v>
      </c>
      <c r="M8029" s="164" t="s">
        <v>525</v>
      </c>
      <c r="N8029" s="164" t="s">
        <v>569</v>
      </c>
    </row>
    <row r="8030" spans="1:14" s="164" customFormat="1" ht="15" x14ac:dyDescent="0.15">
      <c r="A8030" s="164" t="s">
        <v>521</v>
      </c>
      <c r="B8030" s="164" t="s">
        <v>647</v>
      </c>
      <c r="C8030" s="164" t="s">
        <v>523</v>
      </c>
      <c r="D8030" s="164" t="s">
        <v>525</v>
      </c>
      <c r="E8030" s="164" t="s">
        <v>525</v>
      </c>
      <c r="F8030" s="193">
        <v>45730</v>
      </c>
      <c r="G8030" s="164" t="s">
        <v>648</v>
      </c>
      <c r="H8030" s="194">
        <v>28424</v>
      </c>
      <c r="I8030" s="164" t="s">
        <v>16</v>
      </c>
      <c r="L8030" s="164">
        <v>2024</v>
      </c>
      <c r="M8030" s="164" t="s">
        <v>525</v>
      </c>
      <c r="N8030" s="164" t="s">
        <v>569</v>
      </c>
    </row>
    <row r="8031" spans="1:14" s="164" customFormat="1" ht="15" x14ac:dyDescent="0.15">
      <c r="A8031" s="164" t="s">
        <v>521</v>
      </c>
      <c r="B8031" s="164" t="s">
        <v>647</v>
      </c>
      <c r="C8031" s="164" t="s">
        <v>523</v>
      </c>
      <c r="D8031" s="164" t="s">
        <v>525</v>
      </c>
      <c r="E8031" s="164" t="s">
        <v>531</v>
      </c>
      <c r="F8031" s="193">
        <v>45730</v>
      </c>
      <c r="G8031" s="164" t="s">
        <v>648</v>
      </c>
      <c r="H8031" s="194">
        <v>46409</v>
      </c>
      <c r="I8031" s="164" t="s">
        <v>16</v>
      </c>
      <c r="L8031" s="164">
        <v>2024</v>
      </c>
      <c r="M8031" s="164" t="s">
        <v>525</v>
      </c>
      <c r="N8031" s="164" t="s">
        <v>569</v>
      </c>
    </row>
    <row r="8032" spans="1:14" s="164" customFormat="1" ht="15" x14ac:dyDescent="0.15">
      <c r="A8032" s="164" t="s">
        <v>521</v>
      </c>
      <c r="B8032" s="164" t="s">
        <v>617</v>
      </c>
      <c r="C8032" s="164" t="s">
        <v>523</v>
      </c>
      <c r="D8032" s="164" t="s">
        <v>525</v>
      </c>
      <c r="E8032" s="164" t="s">
        <v>525</v>
      </c>
      <c r="F8032" s="193">
        <v>45730</v>
      </c>
      <c r="G8032" s="164" t="s">
        <v>578</v>
      </c>
      <c r="H8032" s="194">
        <v>7</v>
      </c>
      <c r="I8032" s="164" t="s">
        <v>16</v>
      </c>
      <c r="L8032" s="164">
        <v>2024</v>
      </c>
      <c r="M8032" s="164" t="s">
        <v>525</v>
      </c>
      <c r="N8032" s="164" t="s">
        <v>569</v>
      </c>
    </row>
    <row r="8033" spans="1:14" s="164" customFormat="1" ht="15" x14ac:dyDescent="0.15">
      <c r="A8033" s="164" t="s">
        <v>521</v>
      </c>
      <c r="B8033" s="164" t="s">
        <v>647</v>
      </c>
      <c r="C8033" s="164" t="s">
        <v>523</v>
      </c>
      <c r="D8033" s="164" t="s">
        <v>525</v>
      </c>
      <c r="E8033" s="164" t="s">
        <v>525</v>
      </c>
      <c r="F8033" s="193">
        <v>45730</v>
      </c>
      <c r="G8033" s="164" t="s">
        <v>651</v>
      </c>
      <c r="H8033" s="194">
        <v>206074</v>
      </c>
      <c r="I8033" s="164" t="s">
        <v>16</v>
      </c>
      <c r="L8033" s="164">
        <v>2024</v>
      </c>
      <c r="M8033" s="164" t="s">
        <v>525</v>
      </c>
      <c r="N8033" s="164" t="s">
        <v>569</v>
      </c>
    </row>
    <row r="8034" spans="1:14" s="164" customFormat="1" ht="15" x14ac:dyDescent="0.15">
      <c r="A8034" s="164" t="s">
        <v>521</v>
      </c>
      <c r="B8034" s="164" t="s">
        <v>647</v>
      </c>
      <c r="C8034" s="164" t="s">
        <v>523</v>
      </c>
      <c r="D8034" s="164" t="s">
        <v>525</v>
      </c>
      <c r="E8034" s="164" t="s">
        <v>525</v>
      </c>
      <c r="F8034" s="193">
        <v>45730</v>
      </c>
      <c r="G8034" s="164" t="s">
        <v>649</v>
      </c>
      <c r="H8034" s="194">
        <v>1067638</v>
      </c>
      <c r="I8034" s="164" t="s">
        <v>16</v>
      </c>
      <c r="L8034" s="164">
        <v>2024</v>
      </c>
      <c r="M8034" s="164" t="s">
        <v>525</v>
      </c>
      <c r="N8034" s="164" t="s">
        <v>569</v>
      </c>
    </row>
    <row r="8035" spans="1:14" s="164" customFormat="1" ht="15" x14ac:dyDescent="0.15">
      <c r="A8035" s="164" t="s">
        <v>521</v>
      </c>
      <c r="B8035" s="164" t="s">
        <v>647</v>
      </c>
      <c r="C8035" s="164" t="s">
        <v>523</v>
      </c>
      <c r="D8035" s="164" t="s">
        <v>525</v>
      </c>
      <c r="E8035" s="164" t="s">
        <v>525</v>
      </c>
      <c r="F8035" s="193">
        <v>45730</v>
      </c>
      <c r="G8035" s="164" t="s">
        <v>656</v>
      </c>
      <c r="H8035" s="194">
        <v>299376</v>
      </c>
      <c r="I8035" s="164" t="s">
        <v>16</v>
      </c>
      <c r="L8035" s="164">
        <v>2024</v>
      </c>
      <c r="M8035" s="164" t="s">
        <v>525</v>
      </c>
      <c r="N8035" s="164" t="s">
        <v>569</v>
      </c>
    </row>
    <row r="8036" spans="1:14" s="164" customFormat="1" ht="15" x14ac:dyDescent="0.15">
      <c r="A8036" s="164" t="s">
        <v>521</v>
      </c>
      <c r="B8036" s="164" t="s">
        <v>617</v>
      </c>
      <c r="C8036" s="164" t="s">
        <v>523</v>
      </c>
      <c r="D8036" s="164" t="s">
        <v>525</v>
      </c>
      <c r="E8036" s="164" t="s">
        <v>519</v>
      </c>
      <c r="F8036" s="193">
        <v>45730</v>
      </c>
      <c r="G8036" s="164" t="s">
        <v>587</v>
      </c>
      <c r="H8036" s="194">
        <v>178750</v>
      </c>
      <c r="I8036" s="164" t="s">
        <v>22</v>
      </c>
      <c r="L8036" s="164">
        <v>2024</v>
      </c>
      <c r="M8036" s="164" t="s">
        <v>525</v>
      </c>
      <c r="N8036" s="164" t="s">
        <v>569</v>
      </c>
    </row>
    <row r="8037" spans="1:14" s="164" customFormat="1" ht="15" x14ac:dyDescent="0.15">
      <c r="A8037" s="164" t="s">
        <v>521</v>
      </c>
      <c r="B8037" s="164" t="s">
        <v>617</v>
      </c>
      <c r="C8037" s="164" t="s">
        <v>523</v>
      </c>
      <c r="D8037" s="164" t="s">
        <v>525</v>
      </c>
      <c r="E8037" s="164" t="s">
        <v>531</v>
      </c>
      <c r="F8037" s="193">
        <v>45730</v>
      </c>
      <c r="G8037" s="164" t="s">
        <v>587</v>
      </c>
      <c r="H8037" s="194">
        <v>352000</v>
      </c>
      <c r="I8037" s="164" t="s">
        <v>22</v>
      </c>
      <c r="L8037" s="164">
        <v>2024</v>
      </c>
      <c r="M8037" s="164" t="s">
        <v>525</v>
      </c>
      <c r="N8037" s="164" t="s">
        <v>569</v>
      </c>
    </row>
    <row r="8038" spans="1:14" s="164" customFormat="1" ht="15" x14ac:dyDescent="0.15">
      <c r="A8038" s="164" t="s">
        <v>521</v>
      </c>
      <c r="B8038" s="164" t="s">
        <v>647</v>
      </c>
      <c r="C8038" s="164" t="s">
        <v>523</v>
      </c>
      <c r="D8038" s="164" t="s">
        <v>525</v>
      </c>
      <c r="E8038" s="164" t="s">
        <v>531</v>
      </c>
      <c r="F8038" s="193">
        <v>45730</v>
      </c>
      <c r="G8038" s="164" t="s">
        <v>653</v>
      </c>
      <c r="H8038" s="194">
        <v>377542</v>
      </c>
      <c r="I8038" s="164" t="s">
        <v>22</v>
      </c>
      <c r="L8038" s="164">
        <v>2024</v>
      </c>
      <c r="M8038" s="164" t="s">
        <v>525</v>
      </c>
      <c r="N8038" s="164" t="s">
        <v>569</v>
      </c>
    </row>
    <row r="8039" spans="1:14" s="164" customFormat="1" ht="15" x14ac:dyDescent="0.15">
      <c r="A8039" s="164" t="s">
        <v>521</v>
      </c>
      <c r="B8039" s="164" t="s">
        <v>617</v>
      </c>
      <c r="C8039" s="164" t="s">
        <v>523</v>
      </c>
      <c r="D8039" s="164" t="s">
        <v>525</v>
      </c>
      <c r="E8039" s="164" t="s">
        <v>525</v>
      </c>
      <c r="F8039" s="193">
        <v>45730</v>
      </c>
      <c r="G8039" s="164" t="s">
        <v>568</v>
      </c>
      <c r="H8039" s="194">
        <v>75227</v>
      </c>
      <c r="I8039" s="164" t="s">
        <v>22</v>
      </c>
      <c r="L8039" s="164">
        <v>2024</v>
      </c>
      <c r="M8039" s="164" t="s">
        <v>525</v>
      </c>
      <c r="N8039" s="164" t="s">
        <v>569</v>
      </c>
    </row>
    <row r="8040" spans="1:14" s="164" customFormat="1" ht="15" x14ac:dyDescent="0.15">
      <c r="A8040" s="164" t="s">
        <v>521</v>
      </c>
      <c r="B8040" s="164" t="s">
        <v>617</v>
      </c>
      <c r="C8040" s="164" t="s">
        <v>523</v>
      </c>
      <c r="D8040" s="164" t="s">
        <v>525</v>
      </c>
      <c r="E8040" s="164" t="s">
        <v>519</v>
      </c>
      <c r="F8040" s="193">
        <v>45730</v>
      </c>
      <c r="G8040" s="164" t="s">
        <v>568</v>
      </c>
      <c r="H8040" s="194">
        <v>250250</v>
      </c>
      <c r="I8040" s="164" t="s">
        <v>22</v>
      </c>
      <c r="L8040" s="164">
        <v>2024</v>
      </c>
      <c r="M8040" s="164" t="s">
        <v>525</v>
      </c>
      <c r="N8040" s="164" t="s">
        <v>569</v>
      </c>
    </row>
    <row r="8041" spans="1:14" s="164" customFormat="1" ht="15" x14ac:dyDescent="0.15">
      <c r="A8041" s="164" t="s">
        <v>521</v>
      </c>
      <c r="B8041" s="164" t="s">
        <v>617</v>
      </c>
      <c r="C8041" s="164" t="s">
        <v>523</v>
      </c>
      <c r="D8041" s="164" t="s">
        <v>525</v>
      </c>
      <c r="E8041" s="164" t="s">
        <v>531</v>
      </c>
      <c r="F8041" s="193">
        <v>45730</v>
      </c>
      <c r="G8041" s="164" t="s">
        <v>568</v>
      </c>
      <c r="H8041" s="194">
        <v>429000</v>
      </c>
      <c r="I8041" s="164" t="s">
        <v>22</v>
      </c>
      <c r="L8041" s="164">
        <v>2024</v>
      </c>
      <c r="M8041" s="164" t="s">
        <v>525</v>
      </c>
      <c r="N8041" s="164" t="s">
        <v>569</v>
      </c>
    </row>
    <row r="8042" spans="1:14" s="164" customFormat="1" ht="15" x14ac:dyDescent="0.15">
      <c r="A8042" s="164" t="s">
        <v>521</v>
      </c>
      <c r="B8042" s="164" t="s">
        <v>638</v>
      </c>
      <c r="C8042" s="164" t="s">
        <v>523</v>
      </c>
      <c r="D8042" s="164" t="s">
        <v>525</v>
      </c>
      <c r="E8042" s="164" t="s">
        <v>519</v>
      </c>
      <c r="F8042" s="193">
        <v>45730</v>
      </c>
      <c r="G8042" s="164" t="s">
        <v>568</v>
      </c>
      <c r="H8042" s="194">
        <v>178750</v>
      </c>
      <c r="I8042" s="164" t="s">
        <v>22</v>
      </c>
      <c r="L8042" s="164">
        <v>2024</v>
      </c>
      <c r="M8042" s="164" t="s">
        <v>525</v>
      </c>
      <c r="N8042" s="164" t="s">
        <v>569</v>
      </c>
    </row>
    <row r="8043" spans="1:14" s="164" customFormat="1" ht="15" x14ac:dyDescent="0.15">
      <c r="A8043" s="164" t="s">
        <v>521</v>
      </c>
      <c r="B8043" s="164" t="s">
        <v>638</v>
      </c>
      <c r="C8043" s="164" t="s">
        <v>523</v>
      </c>
      <c r="D8043" s="164" t="s">
        <v>525</v>
      </c>
      <c r="E8043" s="164" t="s">
        <v>531</v>
      </c>
      <c r="F8043" s="193">
        <v>45730</v>
      </c>
      <c r="G8043" s="164" t="s">
        <v>568</v>
      </c>
      <c r="H8043" s="194">
        <v>500500</v>
      </c>
      <c r="I8043" s="164" t="s">
        <v>22</v>
      </c>
      <c r="L8043" s="164">
        <v>2024</v>
      </c>
      <c r="M8043" s="164" t="s">
        <v>525</v>
      </c>
      <c r="N8043" s="164" t="s">
        <v>569</v>
      </c>
    </row>
    <row r="8044" spans="1:14" s="164" customFormat="1" ht="15" x14ac:dyDescent="0.15">
      <c r="A8044" s="164" t="s">
        <v>521</v>
      </c>
      <c r="B8044" s="164" t="s">
        <v>617</v>
      </c>
      <c r="C8044" s="164" t="s">
        <v>523</v>
      </c>
      <c r="D8044" s="164" t="s">
        <v>525</v>
      </c>
      <c r="E8044" s="164" t="s">
        <v>519</v>
      </c>
      <c r="F8044" s="193">
        <v>45730</v>
      </c>
      <c r="G8044" s="164" t="s">
        <v>589</v>
      </c>
      <c r="H8044" s="194">
        <v>1269840</v>
      </c>
      <c r="I8044" s="164" t="s">
        <v>22</v>
      </c>
      <c r="L8044" s="164">
        <v>2024</v>
      </c>
      <c r="M8044" s="164" t="s">
        <v>525</v>
      </c>
      <c r="N8044" s="164" t="s">
        <v>569</v>
      </c>
    </row>
    <row r="8045" spans="1:14" s="164" customFormat="1" ht="15" x14ac:dyDescent="0.15">
      <c r="A8045" s="164" t="s">
        <v>521</v>
      </c>
      <c r="B8045" s="164" t="s">
        <v>617</v>
      </c>
      <c r="C8045" s="164" t="s">
        <v>523</v>
      </c>
      <c r="D8045" s="164" t="s">
        <v>525</v>
      </c>
      <c r="E8045" s="164" t="s">
        <v>531</v>
      </c>
      <c r="F8045" s="193">
        <v>45730</v>
      </c>
      <c r="G8045" s="164" t="s">
        <v>589</v>
      </c>
      <c r="H8045" s="194">
        <v>1074480</v>
      </c>
      <c r="I8045" s="164" t="s">
        <v>22</v>
      </c>
      <c r="L8045" s="164">
        <v>2024</v>
      </c>
      <c r="M8045" s="164" t="s">
        <v>525</v>
      </c>
      <c r="N8045" s="164" t="s">
        <v>569</v>
      </c>
    </row>
    <row r="8046" spans="1:14" s="164" customFormat="1" ht="15" x14ac:dyDescent="0.15">
      <c r="A8046" s="164" t="s">
        <v>521</v>
      </c>
      <c r="B8046" s="164" t="s">
        <v>638</v>
      </c>
      <c r="C8046" s="164" t="s">
        <v>523</v>
      </c>
      <c r="D8046" s="164" t="s">
        <v>525</v>
      </c>
      <c r="E8046" s="164" t="s">
        <v>519</v>
      </c>
      <c r="F8046" s="193">
        <v>45730</v>
      </c>
      <c r="G8046" s="164" t="s">
        <v>589</v>
      </c>
      <c r="H8046" s="194">
        <v>651200</v>
      </c>
      <c r="I8046" s="164" t="s">
        <v>22</v>
      </c>
      <c r="L8046" s="164">
        <v>2024</v>
      </c>
      <c r="M8046" s="164" t="s">
        <v>525</v>
      </c>
      <c r="N8046" s="164" t="s">
        <v>569</v>
      </c>
    </row>
    <row r="8047" spans="1:14" s="164" customFormat="1" ht="15" x14ac:dyDescent="0.15">
      <c r="A8047" s="164" t="s">
        <v>521</v>
      </c>
      <c r="B8047" s="164" t="s">
        <v>638</v>
      </c>
      <c r="C8047" s="164" t="s">
        <v>523</v>
      </c>
      <c r="D8047" s="164" t="s">
        <v>525</v>
      </c>
      <c r="E8047" s="164" t="s">
        <v>531</v>
      </c>
      <c r="F8047" s="193">
        <v>45730</v>
      </c>
      <c r="G8047" s="164" t="s">
        <v>589</v>
      </c>
      <c r="H8047" s="194">
        <v>1465200</v>
      </c>
      <c r="I8047" s="164" t="s">
        <v>22</v>
      </c>
      <c r="L8047" s="164">
        <v>2024</v>
      </c>
      <c r="M8047" s="164" t="s">
        <v>525</v>
      </c>
      <c r="N8047" s="164" t="s">
        <v>569</v>
      </c>
    </row>
    <row r="8048" spans="1:14" s="164" customFormat="1" ht="15" x14ac:dyDescent="0.15">
      <c r="A8048" s="164" t="s">
        <v>521</v>
      </c>
      <c r="B8048" s="164" t="s">
        <v>686</v>
      </c>
      <c r="C8048" s="164" t="s">
        <v>523</v>
      </c>
      <c r="D8048" s="164" t="s">
        <v>525</v>
      </c>
      <c r="E8048" s="164" t="s">
        <v>525</v>
      </c>
      <c r="F8048" s="193">
        <v>45730</v>
      </c>
      <c r="G8048" s="164" t="s">
        <v>589</v>
      </c>
      <c r="H8048" s="194">
        <v>87714</v>
      </c>
      <c r="I8048" s="164" t="s">
        <v>22</v>
      </c>
      <c r="L8048" s="164">
        <v>2024</v>
      </c>
      <c r="M8048" s="164" t="s">
        <v>525</v>
      </c>
      <c r="N8048" s="164" t="s">
        <v>569</v>
      </c>
    </row>
    <row r="8049" spans="1:14" s="164" customFormat="1" ht="15" x14ac:dyDescent="0.15">
      <c r="A8049" s="164" t="s">
        <v>521</v>
      </c>
      <c r="B8049" s="164" t="s">
        <v>603</v>
      </c>
      <c r="C8049" s="164" t="s">
        <v>523</v>
      </c>
      <c r="D8049" s="164" t="s">
        <v>525</v>
      </c>
      <c r="E8049" s="164" t="s">
        <v>525</v>
      </c>
      <c r="F8049" s="193">
        <v>45730</v>
      </c>
      <c r="G8049" s="164" t="s">
        <v>604</v>
      </c>
      <c r="H8049" s="194">
        <v>65085</v>
      </c>
      <c r="I8049" s="164" t="s">
        <v>22</v>
      </c>
      <c r="L8049" s="164">
        <v>2024</v>
      </c>
      <c r="M8049" s="164" t="s">
        <v>525</v>
      </c>
      <c r="N8049" s="164" t="s">
        <v>569</v>
      </c>
    </row>
    <row r="8050" spans="1:14" s="164" customFormat="1" ht="15" x14ac:dyDescent="0.15">
      <c r="A8050" s="164" t="s">
        <v>521</v>
      </c>
      <c r="B8050" s="164" t="s">
        <v>617</v>
      </c>
      <c r="C8050" s="164" t="s">
        <v>523</v>
      </c>
      <c r="D8050" s="164" t="s">
        <v>525</v>
      </c>
      <c r="E8050" s="164" t="s">
        <v>525</v>
      </c>
      <c r="F8050" s="193">
        <v>45730</v>
      </c>
      <c r="G8050" s="164" t="s">
        <v>23</v>
      </c>
      <c r="H8050" s="194">
        <v>37066</v>
      </c>
      <c r="I8050" s="164" t="s">
        <v>22</v>
      </c>
      <c r="L8050" s="164">
        <v>2024</v>
      </c>
      <c r="M8050" s="164" t="s">
        <v>525</v>
      </c>
      <c r="N8050" s="164" t="s">
        <v>569</v>
      </c>
    </row>
    <row r="8051" spans="1:14" s="164" customFormat="1" ht="15" x14ac:dyDescent="0.15">
      <c r="A8051" s="164" t="s">
        <v>521</v>
      </c>
      <c r="B8051" s="164" t="s">
        <v>586</v>
      </c>
      <c r="C8051" s="164" t="s">
        <v>523</v>
      </c>
      <c r="D8051" s="164" t="s">
        <v>525</v>
      </c>
      <c r="E8051" s="164" t="s">
        <v>531</v>
      </c>
      <c r="F8051" s="193">
        <v>45730</v>
      </c>
      <c r="G8051" s="164" t="s">
        <v>23</v>
      </c>
      <c r="H8051" s="194">
        <v>43362</v>
      </c>
      <c r="I8051" s="164" t="s">
        <v>22</v>
      </c>
      <c r="L8051" s="164">
        <v>2024</v>
      </c>
      <c r="M8051" s="164" t="s">
        <v>525</v>
      </c>
      <c r="N8051" s="164" t="s">
        <v>569</v>
      </c>
    </row>
    <row r="8052" spans="1:14" s="164" customFormat="1" ht="15" x14ac:dyDescent="0.15">
      <c r="A8052" s="164" t="s">
        <v>521</v>
      </c>
      <c r="B8052" s="164" t="s">
        <v>617</v>
      </c>
      <c r="C8052" s="164" t="s">
        <v>523</v>
      </c>
      <c r="D8052" s="164" t="s">
        <v>525</v>
      </c>
      <c r="E8052" s="164" t="s">
        <v>525</v>
      </c>
      <c r="F8052" s="193">
        <v>45730</v>
      </c>
      <c r="G8052" s="164" t="s">
        <v>621</v>
      </c>
      <c r="H8052" s="194">
        <v>188067</v>
      </c>
      <c r="I8052" s="164" t="s">
        <v>22</v>
      </c>
      <c r="L8052" s="164">
        <v>2024</v>
      </c>
      <c r="M8052" s="164" t="s">
        <v>525</v>
      </c>
      <c r="N8052" s="164" t="s">
        <v>569</v>
      </c>
    </row>
    <row r="8053" spans="1:14" s="164" customFormat="1" ht="15" x14ac:dyDescent="0.15">
      <c r="A8053" s="164" t="s">
        <v>521</v>
      </c>
      <c r="B8053" s="164" t="s">
        <v>647</v>
      </c>
      <c r="C8053" s="164" t="s">
        <v>523</v>
      </c>
      <c r="D8053" s="164" t="s">
        <v>525</v>
      </c>
      <c r="E8053" s="164" t="s">
        <v>531</v>
      </c>
      <c r="F8053" s="193">
        <v>45729</v>
      </c>
      <c r="G8053" s="164" t="s">
        <v>649</v>
      </c>
      <c r="H8053" s="194">
        <v>153824</v>
      </c>
      <c r="I8053" s="164" t="s">
        <v>16</v>
      </c>
      <c r="L8053" s="164">
        <v>2024</v>
      </c>
      <c r="M8053" s="164" t="s">
        <v>525</v>
      </c>
      <c r="N8053" s="164" t="s">
        <v>569</v>
      </c>
    </row>
    <row r="8054" spans="1:14" s="164" customFormat="1" ht="15" x14ac:dyDescent="0.15">
      <c r="A8054" s="164" t="s">
        <v>521</v>
      </c>
      <c r="B8054" s="164" t="s">
        <v>647</v>
      </c>
      <c r="C8054" s="164" t="s">
        <v>523</v>
      </c>
      <c r="D8054" s="164" t="s">
        <v>525</v>
      </c>
      <c r="E8054" s="164" t="s">
        <v>525</v>
      </c>
      <c r="F8054" s="193">
        <v>45729</v>
      </c>
      <c r="G8054" s="164" t="s">
        <v>656</v>
      </c>
      <c r="H8054" s="194">
        <v>99792</v>
      </c>
      <c r="I8054" s="164" t="s">
        <v>16</v>
      </c>
      <c r="L8054" s="164">
        <v>2024</v>
      </c>
      <c r="M8054" s="164" t="s">
        <v>525</v>
      </c>
      <c r="N8054" s="164" t="s">
        <v>569</v>
      </c>
    </row>
    <row r="8055" spans="1:14" s="164" customFormat="1" ht="15" x14ac:dyDescent="0.15">
      <c r="A8055" s="164" t="s">
        <v>521</v>
      </c>
      <c r="B8055" s="164" t="s">
        <v>647</v>
      </c>
      <c r="C8055" s="164" t="s">
        <v>523</v>
      </c>
      <c r="D8055" s="164" t="s">
        <v>525</v>
      </c>
      <c r="E8055" s="164" t="s">
        <v>525</v>
      </c>
      <c r="F8055" s="193">
        <v>45729</v>
      </c>
      <c r="G8055" s="164" t="s">
        <v>650</v>
      </c>
      <c r="H8055" s="194">
        <v>381315</v>
      </c>
      <c r="I8055" s="164" t="s">
        <v>16</v>
      </c>
      <c r="L8055" s="164">
        <v>2024</v>
      </c>
      <c r="M8055" s="164" t="s">
        <v>525</v>
      </c>
      <c r="N8055" s="164" t="s">
        <v>569</v>
      </c>
    </row>
    <row r="8056" spans="1:14" s="164" customFormat="1" ht="15" x14ac:dyDescent="0.15">
      <c r="A8056" s="164" t="s">
        <v>521</v>
      </c>
      <c r="B8056" s="164" t="s">
        <v>647</v>
      </c>
      <c r="C8056" s="164" t="s">
        <v>523</v>
      </c>
      <c r="D8056" s="164" t="s">
        <v>525</v>
      </c>
      <c r="E8056" s="164" t="s">
        <v>531</v>
      </c>
      <c r="F8056" s="193">
        <v>45729</v>
      </c>
      <c r="G8056" s="164" t="s">
        <v>650</v>
      </c>
      <c r="H8056" s="194">
        <v>41144</v>
      </c>
      <c r="I8056" s="164" t="s">
        <v>16</v>
      </c>
      <c r="L8056" s="164">
        <v>2024</v>
      </c>
      <c r="M8056" s="164" t="s">
        <v>525</v>
      </c>
      <c r="N8056" s="164" t="s">
        <v>569</v>
      </c>
    </row>
    <row r="8057" spans="1:14" s="164" customFormat="1" ht="15" x14ac:dyDescent="0.15">
      <c r="A8057" s="164" t="s">
        <v>521</v>
      </c>
      <c r="B8057" s="164" t="s">
        <v>647</v>
      </c>
      <c r="C8057" s="164" t="s">
        <v>523</v>
      </c>
      <c r="D8057" s="164" t="s">
        <v>525</v>
      </c>
      <c r="E8057" s="164" t="s">
        <v>525</v>
      </c>
      <c r="F8057" s="193">
        <v>45729</v>
      </c>
      <c r="G8057" s="164" t="s">
        <v>648</v>
      </c>
      <c r="H8057" s="194">
        <v>7405</v>
      </c>
      <c r="I8057" s="164" t="s">
        <v>16</v>
      </c>
      <c r="L8057" s="164">
        <v>2024</v>
      </c>
      <c r="M8057" s="164" t="s">
        <v>525</v>
      </c>
      <c r="N8057" s="164" t="s">
        <v>569</v>
      </c>
    </row>
    <row r="8058" spans="1:14" s="164" customFormat="1" ht="15" x14ac:dyDescent="0.15">
      <c r="A8058" s="164" t="s">
        <v>521</v>
      </c>
      <c r="B8058" s="164" t="s">
        <v>647</v>
      </c>
      <c r="C8058" s="164" t="s">
        <v>523</v>
      </c>
      <c r="D8058" s="164" t="s">
        <v>525</v>
      </c>
      <c r="E8058" s="164" t="s">
        <v>525</v>
      </c>
      <c r="F8058" s="193">
        <v>45729</v>
      </c>
      <c r="G8058" s="164" t="s">
        <v>651</v>
      </c>
      <c r="H8058" s="194">
        <v>46103</v>
      </c>
      <c r="I8058" s="164" t="s">
        <v>16</v>
      </c>
      <c r="L8058" s="164">
        <v>2024</v>
      </c>
      <c r="M8058" s="164" t="s">
        <v>525</v>
      </c>
      <c r="N8058" s="164" t="s">
        <v>569</v>
      </c>
    </row>
    <row r="8059" spans="1:14" s="164" customFormat="1" ht="15" x14ac:dyDescent="0.15">
      <c r="A8059" s="164" t="s">
        <v>521</v>
      </c>
      <c r="B8059" s="164" t="s">
        <v>586</v>
      </c>
      <c r="C8059" s="164" t="s">
        <v>523</v>
      </c>
      <c r="D8059" s="164" t="s">
        <v>525</v>
      </c>
      <c r="E8059" s="164" t="s">
        <v>531</v>
      </c>
      <c r="F8059" s="193">
        <v>45729</v>
      </c>
      <c r="G8059" s="164" t="s">
        <v>587</v>
      </c>
      <c r="H8059" s="194">
        <v>162474</v>
      </c>
      <c r="I8059" s="164" t="s">
        <v>22</v>
      </c>
      <c r="L8059" s="164">
        <v>2024</v>
      </c>
      <c r="M8059" s="164" t="s">
        <v>525</v>
      </c>
      <c r="N8059" s="164" t="s">
        <v>569</v>
      </c>
    </row>
    <row r="8060" spans="1:14" s="164" customFormat="1" ht="15" x14ac:dyDescent="0.15">
      <c r="A8060" s="164" t="s">
        <v>521</v>
      </c>
      <c r="B8060" s="164" t="s">
        <v>647</v>
      </c>
      <c r="C8060" s="164" t="s">
        <v>523</v>
      </c>
      <c r="D8060" s="164" t="s">
        <v>525</v>
      </c>
      <c r="E8060" s="164" t="s">
        <v>531</v>
      </c>
      <c r="F8060" s="193">
        <v>45729</v>
      </c>
      <c r="G8060" s="164" t="s">
        <v>653</v>
      </c>
      <c r="H8060" s="194">
        <v>161304</v>
      </c>
      <c r="I8060" s="164" t="s">
        <v>22</v>
      </c>
      <c r="L8060" s="164">
        <v>2024</v>
      </c>
      <c r="M8060" s="164" t="s">
        <v>525</v>
      </c>
      <c r="N8060" s="164" t="s">
        <v>569</v>
      </c>
    </row>
    <row r="8061" spans="1:14" s="164" customFormat="1" ht="15" x14ac:dyDescent="0.15">
      <c r="A8061" s="164" t="s">
        <v>521</v>
      </c>
      <c r="B8061" s="164" t="s">
        <v>617</v>
      </c>
      <c r="C8061" s="164" t="s">
        <v>523</v>
      </c>
      <c r="D8061" s="164" t="s">
        <v>525</v>
      </c>
      <c r="E8061" s="164" t="s">
        <v>525</v>
      </c>
      <c r="F8061" s="193">
        <v>45729</v>
      </c>
      <c r="G8061" s="164" t="s">
        <v>568</v>
      </c>
      <c r="H8061" s="194">
        <v>74481</v>
      </c>
      <c r="I8061" s="164" t="s">
        <v>22</v>
      </c>
      <c r="L8061" s="164">
        <v>2024</v>
      </c>
      <c r="M8061" s="164" t="s">
        <v>525</v>
      </c>
      <c r="N8061" s="164" t="s">
        <v>569</v>
      </c>
    </row>
    <row r="8062" spans="1:14" s="164" customFormat="1" ht="15" x14ac:dyDescent="0.15">
      <c r="A8062" s="164" t="s">
        <v>521</v>
      </c>
      <c r="B8062" s="164" t="s">
        <v>586</v>
      </c>
      <c r="C8062" s="164" t="s">
        <v>523</v>
      </c>
      <c r="D8062" s="164" t="s">
        <v>525</v>
      </c>
      <c r="E8062" s="164" t="s">
        <v>531</v>
      </c>
      <c r="F8062" s="193">
        <v>45729</v>
      </c>
      <c r="G8062" s="164" t="s">
        <v>589</v>
      </c>
      <c r="H8062" s="194">
        <v>87014</v>
      </c>
      <c r="I8062" s="164" t="s">
        <v>22</v>
      </c>
      <c r="L8062" s="164">
        <v>2024</v>
      </c>
      <c r="M8062" s="164" t="s">
        <v>525</v>
      </c>
      <c r="N8062" s="164" t="s">
        <v>569</v>
      </c>
    </row>
    <row r="8063" spans="1:14" s="164" customFormat="1" ht="15" x14ac:dyDescent="0.15">
      <c r="A8063" s="164" t="s">
        <v>521</v>
      </c>
      <c r="B8063" s="164" t="s">
        <v>603</v>
      </c>
      <c r="C8063" s="164" t="s">
        <v>523</v>
      </c>
      <c r="D8063" s="164" t="s">
        <v>525</v>
      </c>
      <c r="E8063" s="164" t="s">
        <v>525</v>
      </c>
      <c r="F8063" s="193">
        <v>45729</v>
      </c>
      <c r="G8063" s="164" t="s">
        <v>604</v>
      </c>
      <c r="H8063" s="194">
        <v>17684</v>
      </c>
      <c r="I8063" s="164" t="s">
        <v>22</v>
      </c>
      <c r="L8063" s="164">
        <v>2024</v>
      </c>
      <c r="M8063" s="164" t="s">
        <v>525</v>
      </c>
      <c r="N8063" s="164" t="s">
        <v>569</v>
      </c>
    </row>
    <row r="8064" spans="1:14" s="164" customFormat="1" ht="15" x14ac:dyDescent="0.15">
      <c r="A8064" s="164" t="s">
        <v>521</v>
      </c>
      <c r="B8064" s="164" t="s">
        <v>617</v>
      </c>
      <c r="C8064" s="164" t="s">
        <v>523</v>
      </c>
      <c r="D8064" s="164" t="s">
        <v>525</v>
      </c>
      <c r="E8064" s="164" t="s">
        <v>531</v>
      </c>
      <c r="F8064" s="193">
        <v>45729</v>
      </c>
      <c r="G8064" s="164" t="s">
        <v>23</v>
      </c>
      <c r="H8064" s="194">
        <v>167200</v>
      </c>
      <c r="I8064" s="164" t="s">
        <v>22</v>
      </c>
      <c r="L8064" s="164">
        <v>2024</v>
      </c>
      <c r="M8064" s="164" t="s">
        <v>525</v>
      </c>
      <c r="N8064" s="164" t="s">
        <v>569</v>
      </c>
    </row>
    <row r="8065" spans="1:14" s="164" customFormat="1" ht="15" x14ac:dyDescent="0.15">
      <c r="A8065" s="164" t="s">
        <v>521</v>
      </c>
      <c r="B8065" s="164" t="s">
        <v>617</v>
      </c>
      <c r="C8065" s="164" t="s">
        <v>523</v>
      </c>
      <c r="D8065" s="164" t="s">
        <v>525</v>
      </c>
      <c r="E8065" s="164" t="s">
        <v>531</v>
      </c>
      <c r="F8065" s="193">
        <v>45729</v>
      </c>
      <c r="G8065" s="164" t="s">
        <v>621</v>
      </c>
      <c r="H8065" s="194">
        <v>708400</v>
      </c>
      <c r="I8065" s="164" t="s">
        <v>22</v>
      </c>
      <c r="L8065" s="164">
        <v>2024</v>
      </c>
      <c r="M8065" s="164" t="s">
        <v>525</v>
      </c>
      <c r="N8065" s="164" t="s">
        <v>569</v>
      </c>
    </row>
    <row r="8066" spans="1:14" s="164" customFormat="1" ht="15" x14ac:dyDescent="0.15">
      <c r="A8066" s="164" t="s">
        <v>521</v>
      </c>
      <c r="B8066" s="164" t="s">
        <v>647</v>
      </c>
      <c r="C8066" s="164" t="s">
        <v>523</v>
      </c>
      <c r="D8066" s="164" t="s">
        <v>525</v>
      </c>
      <c r="E8066" s="164" t="s">
        <v>525</v>
      </c>
      <c r="F8066" s="193">
        <v>45729</v>
      </c>
      <c r="G8066" s="164" t="s">
        <v>649</v>
      </c>
      <c r="H8066" s="194">
        <v>1945086</v>
      </c>
      <c r="I8066" s="164" t="s">
        <v>16</v>
      </c>
      <c r="L8066" s="164">
        <v>2024</v>
      </c>
      <c r="M8066" s="164" t="s">
        <v>525</v>
      </c>
      <c r="N8066" s="164" t="s">
        <v>569</v>
      </c>
    </row>
    <row r="8067" spans="1:14" s="164" customFormat="1" ht="15" x14ac:dyDescent="0.15">
      <c r="A8067" s="164" t="s">
        <v>521</v>
      </c>
      <c r="B8067" s="164" t="s">
        <v>647</v>
      </c>
      <c r="C8067" s="164" t="s">
        <v>523</v>
      </c>
      <c r="D8067" s="164" t="s">
        <v>525</v>
      </c>
      <c r="E8067" s="164" t="s">
        <v>525</v>
      </c>
      <c r="F8067" s="193">
        <v>45728</v>
      </c>
      <c r="G8067" s="164" t="s">
        <v>650</v>
      </c>
      <c r="H8067" s="194">
        <v>622424</v>
      </c>
      <c r="I8067" s="164" t="s">
        <v>16</v>
      </c>
      <c r="L8067" s="164">
        <v>2024</v>
      </c>
      <c r="M8067" s="164" t="s">
        <v>525</v>
      </c>
      <c r="N8067" s="164" t="s">
        <v>569</v>
      </c>
    </row>
    <row r="8068" spans="1:14" s="164" customFormat="1" ht="15" x14ac:dyDescent="0.15">
      <c r="A8068" s="164" t="s">
        <v>521</v>
      </c>
      <c r="B8068" s="164" t="s">
        <v>647</v>
      </c>
      <c r="C8068" s="164" t="s">
        <v>535</v>
      </c>
      <c r="D8068" s="164" t="s">
        <v>525</v>
      </c>
      <c r="E8068" s="164" t="s">
        <v>531</v>
      </c>
      <c r="F8068" s="193">
        <v>45728</v>
      </c>
      <c r="G8068" s="164" t="s">
        <v>650</v>
      </c>
      <c r="H8068" s="194">
        <v>46310</v>
      </c>
      <c r="I8068" s="164" t="s">
        <v>16</v>
      </c>
      <c r="L8068" s="164">
        <v>2024</v>
      </c>
      <c r="M8068" s="164" t="s">
        <v>525</v>
      </c>
      <c r="N8068" s="164" t="s">
        <v>569</v>
      </c>
    </row>
    <row r="8069" spans="1:14" s="164" customFormat="1" ht="15" x14ac:dyDescent="0.15">
      <c r="A8069" s="164" t="s">
        <v>521</v>
      </c>
      <c r="B8069" s="164" t="s">
        <v>647</v>
      </c>
      <c r="C8069" s="164" t="s">
        <v>523</v>
      </c>
      <c r="D8069" s="164" t="s">
        <v>525</v>
      </c>
      <c r="E8069" s="164" t="s">
        <v>525</v>
      </c>
      <c r="F8069" s="193">
        <v>45728</v>
      </c>
      <c r="G8069" s="164" t="s">
        <v>648</v>
      </c>
      <c r="H8069" s="194">
        <v>45170</v>
      </c>
      <c r="I8069" s="164" t="s">
        <v>16</v>
      </c>
      <c r="L8069" s="164">
        <v>2024</v>
      </c>
      <c r="M8069" s="164" t="s">
        <v>525</v>
      </c>
      <c r="N8069" s="164" t="s">
        <v>569</v>
      </c>
    </row>
    <row r="8070" spans="1:14" s="164" customFormat="1" ht="15" x14ac:dyDescent="0.15">
      <c r="A8070" s="164" t="s">
        <v>521</v>
      </c>
      <c r="B8070" s="164" t="s">
        <v>647</v>
      </c>
      <c r="C8070" s="164" t="s">
        <v>523</v>
      </c>
      <c r="D8070" s="164" t="s">
        <v>525</v>
      </c>
      <c r="E8070" s="164" t="s">
        <v>525</v>
      </c>
      <c r="F8070" s="193">
        <v>45728</v>
      </c>
      <c r="G8070" s="164" t="s">
        <v>651</v>
      </c>
      <c r="H8070" s="194">
        <v>146623</v>
      </c>
      <c r="I8070" s="164" t="s">
        <v>16</v>
      </c>
      <c r="L8070" s="164">
        <v>2024</v>
      </c>
      <c r="M8070" s="164" t="s">
        <v>525</v>
      </c>
      <c r="N8070" s="164" t="s">
        <v>569</v>
      </c>
    </row>
    <row r="8071" spans="1:14" s="164" customFormat="1" ht="15" x14ac:dyDescent="0.15">
      <c r="A8071" s="164" t="s">
        <v>521</v>
      </c>
      <c r="B8071" s="164" t="s">
        <v>647</v>
      </c>
      <c r="C8071" s="164" t="s">
        <v>523</v>
      </c>
      <c r="D8071" s="164" t="s">
        <v>525</v>
      </c>
      <c r="E8071" s="164" t="s">
        <v>525</v>
      </c>
      <c r="F8071" s="193">
        <v>45728</v>
      </c>
      <c r="G8071" s="164" t="s">
        <v>649</v>
      </c>
      <c r="H8071" s="194">
        <v>929617</v>
      </c>
      <c r="I8071" s="164" t="s">
        <v>16</v>
      </c>
      <c r="L8071" s="164">
        <v>2024</v>
      </c>
      <c r="M8071" s="164" t="s">
        <v>525</v>
      </c>
      <c r="N8071" s="164" t="s">
        <v>569</v>
      </c>
    </row>
    <row r="8072" spans="1:14" s="164" customFormat="1" ht="15" x14ac:dyDescent="0.15">
      <c r="A8072" s="164" t="s">
        <v>521</v>
      </c>
      <c r="B8072" s="164" t="s">
        <v>647</v>
      </c>
      <c r="C8072" s="164" t="s">
        <v>523</v>
      </c>
      <c r="D8072" s="164" t="s">
        <v>525</v>
      </c>
      <c r="E8072" s="164" t="s">
        <v>531</v>
      </c>
      <c r="F8072" s="193">
        <v>45728</v>
      </c>
      <c r="G8072" s="164" t="s">
        <v>649</v>
      </c>
      <c r="H8072" s="194">
        <v>885159</v>
      </c>
      <c r="I8072" s="164" t="s">
        <v>16</v>
      </c>
      <c r="L8072" s="164">
        <v>2024</v>
      </c>
      <c r="M8072" s="164" t="s">
        <v>525</v>
      </c>
      <c r="N8072" s="164" t="s">
        <v>569</v>
      </c>
    </row>
    <row r="8073" spans="1:14" s="164" customFormat="1" ht="15" x14ac:dyDescent="0.15">
      <c r="A8073" s="164" t="s">
        <v>521</v>
      </c>
      <c r="B8073" s="164" t="s">
        <v>647</v>
      </c>
      <c r="C8073" s="164" t="s">
        <v>523</v>
      </c>
      <c r="D8073" s="164" t="s">
        <v>525</v>
      </c>
      <c r="E8073" s="164" t="s">
        <v>531</v>
      </c>
      <c r="F8073" s="193">
        <v>45728</v>
      </c>
      <c r="G8073" s="164" t="s">
        <v>652</v>
      </c>
      <c r="H8073" s="194">
        <v>93830</v>
      </c>
      <c r="I8073" s="164" t="s">
        <v>16</v>
      </c>
      <c r="L8073" s="164">
        <v>2024</v>
      </c>
      <c r="M8073" s="164" t="s">
        <v>525</v>
      </c>
      <c r="N8073" s="164" t="s">
        <v>569</v>
      </c>
    </row>
    <row r="8074" spans="1:14" s="164" customFormat="1" ht="15" x14ac:dyDescent="0.15">
      <c r="A8074" s="164" t="s">
        <v>521</v>
      </c>
      <c r="B8074" s="164" t="s">
        <v>647</v>
      </c>
      <c r="C8074" s="164" t="s">
        <v>523</v>
      </c>
      <c r="D8074" s="164" t="s">
        <v>525</v>
      </c>
      <c r="E8074" s="164" t="s">
        <v>525</v>
      </c>
      <c r="F8074" s="193">
        <v>45728</v>
      </c>
      <c r="G8074" s="164" t="s">
        <v>656</v>
      </c>
      <c r="H8074" s="194">
        <v>149688</v>
      </c>
      <c r="I8074" s="164" t="s">
        <v>16</v>
      </c>
      <c r="L8074" s="164">
        <v>2024</v>
      </c>
      <c r="M8074" s="164" t="s">
        <v>525</v>
      </c>
      <c r="N8074" s="164" t="s">
        <v>569</v>
      </c>
    </row>
    <row r="8075" spans="1:14" s="164" customFormat="1" ht="15" x14ac:dyDescent="0.15">
      <c r="A8075" s="164" t="s">
        <v>521</v>
      </c>
      <c r="B8075" s="164" t="s">
        <v>617</v>
      </c>
      <c r="C8075" s="164" t="s">
        <v>523</v>
      </c>
      <c r="D8075" s="164" t="s">
        <v>525</v>
      </c>
      <c r="E8075" s="164" t="s">
        <v>531</v>
      </c>
      <c r="F8075" s="193">
        <v>45728</v>
      </c>
      <c r="G8075" s="164" t="s">
        <v>587</v>
      </c>
      <c r="H8075" s="194">
        <v>195536</v>
      </c>
      <c r="I8075" s="164" t="s">
        <v>22</v>
      </c>
      <c r="L8075" s="164">
        <v>2024</v>
      </c>
      <c r="M8075" s="164" t="s">
        <v>525</v>
      </c>
      <c r="N8075" s="164" t="s">
        <v>569</v>
      </c>
    </row>
    <row r="8076" spans="1:14" s="164" customFormat="1" ht="15" x14ac:dyDescent="0.15">
      <c r="A8076" s="164" t="s">
        <v>521</v>
      </c>
      <c r="B8076" s="164" t="s">
        <v>647</v>
      </c>
      <c r="C8076" s="164" t="s">
        <v>523</v>
      </c>
      <c r="D8076" s="164" t="s">
        <v>525</v>
      </c>
      <c r="E8076" s="164" t="s">
        <v>531</v>
      </c>
      <c r="F8076" s="193">
        <v>45728</v>
      </c>
      <c r="G8076" s="164" t="s">
        <v>653</v>
      </c>
      <c r="H8076" s="194">
        <v>334565</v>
      </c>
      <c r="I8076" s="164" t="s">
        <v>22</v>
      </c>
      <c r="L8076" s="164">
        <v>2024</v>
      </c>
      <c r="M8076" s="164" t="s">
        <v>525</v>
      </c>
      <c r="N8076" s="164" t="s">
        <v>569</v>
      </c>
    </row>
    <row r="8077" spans="1:14" s="164" customFormat="1" ht="15" x14ac:dyDescent="0.15">
      <c r="A8077" s="164" t="s">
        <v>521</v>
      </c>
      <c r="B8077" s="164" t="s">
        <v>617</v>
      </c>
      <c r="C8077" s="164" t="s">
        <v>523</v>
      </c>
      <c r="D8077" s="164" t="s">
        <v>525</v>
      </c>
      <c r="E8077" s="164" t="s">
        <v>525</v>
      </c>
      <c r="F8077" s="193">
        <v>45728</v>
      </c>
      <c r="G8077" s="164" t="s">
        <v>568</v>
      </c>
      <c r="H8077" s="194">
        <v>77158</v>
      </c>
      <c r="I8077" s="164" t="s">
        <v>22</v>
      </c>
      <c r="L8077" s="164">
        <v>2024</v>
      </c>
      <c r="M8077" s="164" t="s">
        <v>525</v>
      </c>
      <c r="N8077" s="164" t="s">
        <v>569</v>
      </c>
    </row>
    <row r="8078" spans="1:14" s="164" customFormat="1" ht="15" x14ac:dyDescent="0.15">
      <c r="A8078" s="164" t="s">
        <v>521</v>
      </c>
      <c r="B8078" s="164" t="s">
        <v>617</v>
      </c>
      <c r="C8078" s="164" t="s">
        <v>523</v>
      </c>
      <c r="D8078" s="164" t="s">
        <v>525</v>
      </c>
      <c r="E8078" s="164" t="s">
        <v>531</v>
      </c>
      <c r="F8078" s="193">
        <v>45728</v>
      </c>
      <c r="G8078" s="164" t="s">
        <v>568</v>
      </c>
      <c r="H8078" s="194">
        <v>384701</v>
      </c>
      <c r="I8078" s="164" t="s">
        <v>22</v>
      </c>
      <c r="L8078" s="164">
        <v>2024</v>
      </c>
      <c r="M8078" s="164" t="s">
        <v>525</v>
      </c>
      <c r="N8078" s="164" t="s">
        <v>569</v>
      </c>
    </row>
    <row r="8079" spans="1:14" s="164" customFormat="1" ht="15" x14ac:dyDescent="0.15">
      <c r="A8079" s="164" t="s">
        <v>521</v>
      </c>
      <c r="B8079" s="164" t="s">
        <v>586</v>
      </c>
      <c r="C8079" s="164" t="s">
        <v>523</v>
      </c>
      <c r="D8079" s="164" t="s">
        <v>525</v>
      </c>
      <c r="E8079" s="164" t="s">
        <v>525</v>
      </c>
      <c r="F8079" s="193">
        <v>45728</v>
      </c>
      <c r="G8079" s="164" t="s">
        <v>568</v>
      </c>
      <c r="H8079" s="194">
        <v>1956951</v>
      </c>
      <c r="I8079" s="164" t="s">
        <v>22</v>
      </c>
      <c r="L8079" s="164">
        <v>2024</v>
      </c>
      <c r="M8079" s="164" t="s">
        <v>525</v>
      </c>
      <c r="N8079" s="164" t="s">
        <v>569</v>
      </c>
    </row>
    <row r="8080" spans="1:14" s="164" customFormat="1" ht="15" x14ac:dyDescent="0.15">
      <c r="A8080" s="164" t="s">
        <v>521</v>
      </c>
      <c r="B8080" s="164" t="s">
        <v>617</v>
      </c>
      <c r="C8080" s="164" t="s">
        <v>523</v>
      </c>
      <c r="D8080" s="164" t="s">
        <v>525</v>
      </c>
      <c r="E8080" s="164" t="s">
        <v>525</v>
      </c>
      <c r="F8080" s="193">
        <v>45728</v>
      </c>
      <c r="G8080" s="164" t="s">
        <v>589</v>
      </c>
      <c r="H8080" s="194">
        <v>163810</v>
      </c>
      <c r="I8080" s="164" t="s">
        <v>22</v>
      </c>
      <c r="L8080" s="164">
        <v>2024</v>
      </c>
      <c r="M8080" s="164" t="s">
        <v>525</v>
      </c>
      <c r="N8080" s="164" t="s">
        <v>569</v>
      </c>
    </row>
    <row r="8081" spans="1:14" s="164" customFormat="1" ht="15" x14ac:dyDescent="0.15">
      <c r="A8081" s="164" t="s">
        <v>521</v>
      </c>
      <c r="B8081" s="164" t="s">
        <v>617</v>
      </c>
      <c r="C8081" s="164" t="s">
        <v>523</v>
      </c>
      <c r="D8081" s="164" t="s">
        <v>525</v>
      </c>
      <c r="E8081" s="164" t="s">
        <v>531</v>
      </c>
      <c r="F8081" s="193">
        <v>45728</v>
      </c>
      <c r="G8081" s="164" t="s">
        <v>589</v>
      </c>
      <c r="H8081" s="194">
        <v>48609</v>
      </c>
      <c r="I8081" s="164" t="s">
        <v>22</v>
      </c>
      <c r="L8081" s="164">
        <v>2024</v>
      </c>
      <c r="M8081" s="164" t="s">
        <v>525</v>
      </c>
      <c r="N8081" s="164" t="s">
        <v>569</v>
      </c>
    </row>
    <row r="8082" spans="1:14" s="164" customFormat="1" ht="15" x14ac:dyDescent="0.15">
      <c r="A8082" s="164" t="s">
        <v>521</v>
      </c>
      <c r="B8082" s="164" t="s">
        <v>638</v>
      </c>
      <c r="C8082" s="164" t="s">
        <v>523</v>
      </c>
      <c r="D8082" s="164" t="s">
        <v>525</v>
      </c>
      <c r="E8082" s="164" t="s">
        <v>525</v>
      </c>
      <c r="F8082" s="193">
        <v>45728</v>
      </c>
      <c r="G8082" s="164" t="s">
        <v>589</v>
      </c>
      <c r="H8082" s="194">
        <v>41976</v>
      </c>
      <c r="I8082" s="164" t="s">
        <v>22</v>
      </c>
      <c r="L8082" s="164">
        <v>2024</v>
      </c>
      <c r="M8082" s="164" t="s">
        <v>525</v>
      </c>
      <c r="N8082" s="164" t="s">
        <v>569</v>
      </c>
    </row>
    <row r="8083" spans="1:14" s="164" customFormat="1" ht="15" x14ac:dyDescent="0.15">
      <c r="A8083" s="164" t="s">
        <v>521</v>
      </c>
      <c r="B8083" s="164" t="s">
        <v>617</v>
      </c>
      <c r="C8083" s="164" t="s">
        <v>523</v>
      </c>
      <c r="D8083" s="164" t="s">
        <v>525</v>
      </c>
      <c r="E8083" s="164" t="s">
        <v>525</v>
      </c>
      <c r="F8083" s="193">
        <v>45728</v>
      </c>
      <c r="G8083" s="164" t="s">
        <v>23</v>
      </c>
      <c r="H8083" s="194">
        <v>1272814</v>
      </c>
      <c r="I8083" s="164" t="s">
        <v>22</v>
      </c>
      <c r="L8083" s="164">
        <v>2024</v>
      </c>
      <c r="M8083" s="164" t="s">
        <v>525</v>
      </c>
      <c r="N8083" s="164" t="s">
        <v>569</v>
      </c>
    </row>
    <row r="8084" spans="1:14" s="164" customFormat="1" ht="15" x14ac:dyDescent="0.15">
      <c r="A8084" s="164" t="s">
        <v>521</v>
      </c>
      <c r="B8084" s="164" t="s">
        <v>617</v>
      </c>
      <c r="C8084" s="164" t="s">
        <v>523</v>
      </c>
      <c r="D8084" s="164" t="s">
        <v>525</v>
      </c>
      <c r="E8084" s="164" t="s">
        <v>531</v>
      </c>
      <c r="F8084" s="193">
        <v>45728</v>
      </c>
      <c r="G8084" s="164" t="s">
        <v>23</v>
      </c>
      <c r="H8084" s="194">
        <v>3296392</v>
      </c>
      <c r="I8084" s="164" t="s">
        <v>22</v>
      </c>
      <c r="L8084" s="164">
        <v>2024</v>
      </c>
      <c r="M8084" s="164" t="s">
        <v>525</v>
      </c>
      <c r="N8084" s="164" t="s">
        <v>569</v>
      </c>
    </row>
    <row r="8085" spans="1:14" s="164" customFormat="1" ht="15" x14ac:dyDescent="0.15">
      <c r="A8085" s="164" t="s">
        <v>521</v>
      </c>
      <c r="B8085" s="164" t="s">
        <v>647</v>
      </c>
      <c r="C8085" s="164" t="s">
        <v>523</v>
      </c>
      <c r="D8085" s="164" t="s">
        <v>525</v>
      </c>
      <c r="E8085" s="164" t="s">
        <v>531</v>
      </c>
      <c r="F8085" s="193">
        <v>45728</v>
      </c>
      <c r="G8085" s="164" t="s">
        <v>23</v>
      </c>
      <c r="H8085" s="194">
        <v>37620</v>
      </c>
      <c r="I8085" s="164" t="s">
        <v>22</v>
      </c>
      <c r="L8085" s="164">
        <v>2024</v>
      </c>
      <c r="M8085" s="164" t="s">
        <v>525</v>
      </c>
      <c r="N8085" s="164" t="s">
        <v>569</v>
      </c>
    </row>
    <row r="8086" spans="1:14" s="164" customFormat="1" ht="15" x14ac:dyDescent="0.15">
      <c r="A8086" s="164" t="s">
        <v>521</v>
      </c>
      <c r="B8086" s="164" t="s">
        <v>586</v>
      </c>
      <c r="C8086" s="164" t="s">
        <v>523</v>
      </c>
      <c r="D8086" s="164" t="s">
        <v>525</v>
      </c>
      <c r="E8086" s="164" t="s">
        <v>531</v>
      </c>
      <c r="F8086" s="193">
        <v>45728</v>
      </c>
      <c r="G8086" s="164" t="s">
        <v>722</v>
      </c>
      <c r="H8086" s="194">
        <v>88836</v>
      </c>
      <c r="I8086" s="164" t="s">
        <v>22</v>
      </c>
      <c r="L8086" s="164">
        <v>2024</v>
      </c>
      <c r="M8086" s="164" t="s">
        <v>525</v>
      </c>
      <c r="N8086" s="164" t="s">
        <v>569</v>
      </c>
    </row>
    <row r="8087" spans="1:14" s="164" customFormat="1" ht="15" x14ac:dyDescent="0.15">
      <c r="A8087" s="164" t="s">
        <v>521</v>
      </c>
      <c r="B8087" s="164" t="s">
        <v>638</v>
      </c>
      <c r="C8087" s="164" t="s">
        <v>523</v>
      </c>
      <c r="D8087" s="164" t="s">
        <v>525</v>
      </c>
      <c r="E8087" s="164" t="s">
        <v>525</v>
      </c>
      <c r="F8087" s="193">
        <v>45727</v>
      </c>
      <c r="G8087" s="164" t="s">
        <v>23</v>
      </c>
      <c r="H8087" s="194">
        <v>44148</v>
      </c>
      <c r="I8087" s="164" t="s">
        <v>22</v>
      </c>
      <c r="L8087" s="164">
        <v>2024</v>
      </c>
      <c r="M8087" s="164" t="s">
        <v>525</v>
      </c>
      <c r="N8087" s="164" t="s">
        <v>569</v>
      </c>
    </row>
    <row r="8088" spans="1:14" s="164" customFormat="1" ht="15" x14ac:dyDescent="0.15">
      <c r="A8088" s="164" t="s">
        <v>521</v>
      </c>
      <c r="B8088" s="164" t="s">
        <v>647</v>
      </c>
      <c r="C8088" s="164" t="s">
        <v>523</v>
      </c>
      <c r="D8088" s="164" t="s">
        <v>525</v>
      </c>
      <c r="E8088" s="164" t="s">
        <v>531</v>
      </c>
      <c r="F8088" s="193">
        <v>45727</v>
      </c>
      <c r="G8088" s="164" t="s">
        <v>23</v>
      </c>
      <c r="H8088" s="194">
        <v>80520</v>
      </c>
      <c r="I8088" s="164" t="s">
        <v>22</v>
      </c>
      <c r="L8088" s="164">
        <v>2024</v>
      </c>
      <c r="M8088" s="164" t="s">
        <v>525</v>
      </c>
      <c r="N8088" s="164" t="s">
        <v>569</v>
      </c>
    </row>
    <row r="8089" spans="1:14" s="164" customFormat="1" ht="15" x14ac:dyDescent="0.15">
      <c r="A8089" s="164" t="s">
        <v>521</v>
      </c>
      <c r="B8089" s="164" t="s">
        <v>617</v>
      </c>
      <c r="C8089" s="164" t="s">
        <v>523</v>
      </c>
      <c r="D8089" s="164" t="s">
        <v>525</v>
      </c>
      <c r="E8089" s="164" t="s">
        <v>531</v>
      </c>
      <c r="F8089" s="193">
        <v>45727</v>
      </c>
      <c r="G8089" s="164" t="s">
        <v>720</v>
      </c>
      <c r="H8089" s="194">
        <v>198418</v>
      </c>
      <c r="I8089" s="164" t="s">
        <v>22</v>
      </c>
      <c r="L8089" s="164">
        <v>2024</v>
      </c>
      <c r="M8089" s="164" t="s">
        <v>525</v>
      </c>
      <c r="N8089" s="164" t="s">
        <v>569</v>
      </c>
    </row>
    <row r="8090" spans="1:14" s="164" customFormat="1" ht="15" x14ac:dyDescent="0.15">
      <c r="A8090" s="164" t="s">
        <v>521</v>
      </c>
      <c r="B8090" s="164" t="s">
        <v>647</v>
      </c>
      <c r="C8090" s="164" t="s">
        <v>523</v>
      </c>
      <c r="D8090" s="164" t="s">
        <v>525</v>
      </c>
      <c r="E8090" s="164" t="s">
        <v>525</v>
      </c>
      <c r="F8090" s="193">
        <v>45727</v>
      </c>
      <c r="G8090" s="164" t="s">
        <v>650</v>
      </c>
      <c r="H8090" s="194">
        <v>685320</v>
      </c>
      <c r="I8090" s="164" t="s">
        <v>16</v>
      </c>
      <c r="L8090" s="164">
        <v>2024</v>
      </c>
      <c r="M8090" s="164" t="s">
        <v>525</v>
      </c>
      <c r="N8090" s="164" t="s">
        <v>569</v>
      </c>
    </row>
    <row r="8091" spans="1:14" s="164" customFormat="1" ht="15" x14ac:dyDescent="0.15">
      <c r="A8091" s="164" t="s">
        <v>521</v>
      </c>
      <c r="B8091" s="164" t="s">
        <v>647</v>
      </c>
      <c r="C8091" s="164" t="s">
        <v>523</v>
      </c>
      <c r="D8091" s="164" t="s">
        <v>525</v>
      </c>
      <c r="E8091" s="164" t="s">
        <v>519</v>
      </c>
      <c r="F8091" s="193">
        <v>45727</v>
      </c>
      <c r="G8091" s="164" t="s">
        <v>650</v>
      </c>
      <c r="H8091" s="194">
        <v>217118</v>
      </c>
      <c r="I8091" s="164" t="s">
        <v>16</v>
      </c>
      <c r="L8091" s="164">
        <v>2024</v>
      </c>
      <c r="M8091" s="164" t="s">
        <v>525</v>
      </c>
      <c r="N8091" s="164" t="s">
        <v>569</v>
      </c>
    </row>
    <row r="8092" spans="1:14" s="164" customFormat="1" ht="15" x14ac:dyDescent="0.15">
      <c r="A8092" s="164" t="s">
        <v>521</v>
      </c>
      <c r="B8092" s="164" t="s">
        <v>647</v>
      </c>
      <c r="C8092" s="164" t="s">
        <v>523</v>
      </c>
      <c r="D8092" s="164" t="s">
        <v>525</v>
      </c>
      <c r="E8092" s="164" t="s">
        <v>531</v>
      </c>
      <c r="F8092" s="193">
        <v>45727</v>
      </c>
      <c r="G8092" s="164" t="s">
        <v>650</v>
      </c>
      <c r="H8092" s="194">
        <v>1548268</v>
      </c>
      <c r="I8092" s="164" t="s">
        <v>16</v>
      </c>
      <c r="L8092" s="164">
        <v>2024</v>
      </c>
      <c r="M8092" s="164" t="s">
        <v>525</v>
      </c>
      <c r="N8092" s="164" t="s">
        <v>569</v>
      </c>
    </row>
    <row r="8093" spans="1:14" s="164" customFormat="1" ht="15" x14ac:dyDescent="0.15">
      <c r="A8093" s="164" t="s">
        <v>521</v>
      </c>
      <c r="B8093" s="164" t="s">
        <v>647</v>
      </c>
      <c r="C8093" s="164" t="s">
        <v>523</v>
      </c>
      <c r="D8093" s="164" t="s">
        <v>525</v>
      </c>
      <c r="E8093" s="164" t="s">
        <v>525</v>
      </c>
      <c r="F8093" s="193">
        <v>45727</v>
      </c>
      <c r="G8093" s="164" t="s">
        <v>648</v>
      </c>
      <c r="H8093" s="194">
        <v>187874</v>
      </c>
      <c r="I8093" s="164" t="s">
        <v>16</v>
      </c>
      <c r="L8093" s="164">
        <v>2024</v>
      </c>
      <c r="M8093" s="164" t="s">
        <v>525</v>
      </c>
      <c r="N8093" s="164" t="s">
        <v>569</v>
      </c>
    </row>
    <row r="8094" spans="1:14" s="164" customFormat="1" ht="15" x14ac:dyDescent="0.15">
      <c r="A8094" s="164" t="s">
        <v>521</v>
      </c>
      <c r="B8094" s="164" t="s">
        <v>647</v>
      </c>
      <c r="C8094" s="164" t="s">
        <v>523</v>
      </c>
      <c r="D8094" s="164" t="s">
        <v>525</v>
      </c>
      <c r="E8094" s="164" t="s">
        <v>531</v>
      </c>
      <c r="F8094" s="193">
        <v>45727</v>
      </c>
      <c r="G8094" s="164" t="s">
        <v>648</v>
      </c>
      <c r="H8094" s="194">
        <v>165968</v>
      </c>
      <c r="I8094" s="164" t="s">
        <v>16</v>
      </c>
      <c r="L8094" s="164">
        <v>2024</v>
      </c>
      <c r="M8094" s="164" t="s">
        <v>525</v>
      </c>
      <c r="N8094" s="164" t="s">
        <v>569</v>
      </c>
    </row>
    <row r="8095" spans="1:14" s="164" customFormat="1" ht="15" x14ac:dyDescent="0.15">
      <c r="A8095" s="164" t="s">
        <v>521</v>
      </c>
      <c r="B8095" s="164" t="s">
        <v>647</v>
      </c>
      <c r="C8095" s="164" t="s">
        <v>523</v>
      </c>
      <c r="D8095" s="164" t="s">
        <v>525</v>
      </c>
      <c r="E8095" s="164" t="s">
        <v>525</v>
      </c>
      <c r="F8095" s="193">
        <v>45727</v>
      </c>
      <c r="G8095" s="164" t="s">
        <v>651</v>
      </c>
      <c r="H8095" s="194">
        <v>465870</v>
      </c>
      <c r="I8095" s="164" t="s">
        <v>16</v>
      </c>
      <c r="L8095" s="164">
        <v>2024</v>
      </c>
      <c r="M8095" s="164" t="s">
        <v>525</v>
      </c>
      <c r="N8095" s="164" t="s">
        <v>569</v>
      </c>
    </row>
    <row r="8096" spans="1:14" s="164" customFormat="1" ht="15" x14ac:dyDescent="0.15">
      <c r="A8096" s="164" t="s">
        <v>521</v>
      </c>
      <c r="B8096" s="164" t="s">
        <v>647</v>
      </c>
      <c r="C8096" s="164" t="s">
        <v>523</v>
      </c>
      <c r="D8096" s="164" t="s">
        <v>525</v>
      </c>
      <c r="E8096" s="164" t="s">
        <v>525</v>
      </c>
      <c r="F8096" s="193">
        <v>45727</v>
      </c>
      <c r="G8096" s="164" t="s">
        <v>649</v>
      </c>
      <c r="H8096" s="194">
        <v>5113068</v>
      </c>
      <c r="I8096" s="164" t="s">
        <v>16</v>
      </c>
      <c r="L8096" s="164">
        <v>2024</v>
      </c>
      <c r="M8096" s="164" t="s">
        <v>525</v>
      </c>
      <c r="N8096" s="164" t="s">
        <v>569</v>
      </c>
    </row>
    <row r="8097" spans="1:14" s="164" customFormat="1" ht="15" x14ac:dyDescent="0.15">
      <c r="A8097" s="164" t="s">
        <v>521</v>
      </c>
      <c r="B8097" s="164" t="s">
        <v>647</v>
      </c>
      <c r="C8097" s="164" t="s">
        <v>523</v>
      </c>
      <c r="D8097" s="164" t="s">
        <v>525</v>
      </c>
      <c r="E8097" s="164" t="s">
        <v>525</v>
      </c>
      <c r="F8097" s="193">
        <v>45727</v>
      </c>
      <c r="G8097" s="164" t="s">
        <v>652</v>
      </c>
      <c r="H8097" s="194">
        <v>89540</v>
      </c>
      <c r="I8097" s="164" t="s">
        <v>16</v>
      </c>
      <c r="L8097" s="164">
        <v>2024</v>
      </c>
      <c r="M8097" s="164" t="s">
        <v>525</v>
      </c>
      <c r="N8097" s="164" t="s">
        <v>569</v>
      </c>
    </row>
    <row r="8098" spans="1:14" s="164" customFormat="1" ht="15" x14ac:dyDescent="0.15">
      <c r="A8098" s="164" t="s">
        <v>521</v>
      </c>
      <c r="B8098" s="164" t="s">
        <v>647</v>
      </c>
      <c r="C8098" s="164" t="s">
        <v>523</v>
      </c>
      <c r="D8098" s="164" t="s">
        <v>525</v>
      </c>
      <c r="E8098" s="164" t="s">
        <v>525</v>
      </c>
      <c r="F8098" s="193">
        <v>45727</v>
      </c>
      <c r="G8098" s="164" t="s">
        <v>656</v>
      </c>
      <c r="H8098" s="194">
        <v>149688</v>
      </c>
      <c r="I8098" s="164" t="s">
        <v>16</v>
      </c>
      <c r="L8098" s="164">
        <v>2024</v>
      </c>
      <c r="M8098" s="164" t="s">
        <v>525</v>
      </c>
      <c r="N8098" s="164" t="s">
        <v>569</v>
      </c>
    </row>
    <row r="8099" spans="1:14" s="164" customFormat="1" ht="15" x14ac:dyDescent="0.15">
      <c r="A8099" s="164" t="s">
        <v>521</v>
      </c>
      <c r="B8099" s="164" t="s">
        <v>638</v>
      </c>
      <c r="C8099" s="164" t="s">
        <v>523</v>
      </c>
      <c r="D8099" s="164" t="s">
        <v>525</v>
      </c>
      <c r="E8099" s="164" t="s">
        <v>519</v>
      </c>
      <c r="F8099" s="193">
        <v>45727</v>
      </c>
      <c r="G8099" s="164" t="s">
        <v>619</v>
      </c>
      <c r="H8099" s="194">
        <v>214500</v>
      </c>
      <c r="I8099" s="164" t="s">
        <v>22</v>
      </c>
      <c r="L8099" s="164">
        <v>2024</v>
      </c>
      <c r="M8099" s="164" t="s">
        <v>525</v>
      </c>
      <c r="N8099" s="164" t="s">
        <v>569</v>
      </c>
    </row>
    <row r="8100" spans="1:14" s="164" customFormat="1" ht="15" x14ac:dyDescent="0.15">
      <c r="A8100" s="164" t="s">
        <v>521</v>
      </c>
      <c r="B8100" s="164" t="s">
        <v>617</v>
      </c>
      <c r="C8100" s="164" t="s">
        <v>523</v>
      </c>
      <c r="D8100" s="164" t="s">
        <v>525</v>
      </c>
      <c r="E8100" s="164" t="s">
        <v>531</v>
      </c>
      <c r="F8100" s="193">
        <v>45727</v>
      </c>
      <c r="G8100" s="164" t="s">
        <v>620</v>
      </c>
      <c r="H8100" s="194">
        <v>132000</v>
      </c>
      <c r="I8100" s="164" t="s">
        <v>22</v>
      </c>
      <c r="L8100" s="164">
        <v>2024</v>
      </c>
      <c r="M8100" s="164" t="s">
        <v>525</v>
      </c>
      <c r="N8100" s="164" t="s">
        <v>569</v>
      </c>
    </row>
    <row r="8101" spans="1:14" s="164" customFormat="1" ht="15" x14ac:dyDescent="0.15">
      <c r="A8101" s="164" t="s">
        <v>521</v>
      </c>
      <c r="B8101" s="164" t="s">
        <v>617</v>
      </c>
      <c r="C8101" s="164" t="s">
        <v>523</v>
      </c>
      <c r="D8101" s="164" t="s">
        <v>525</v>
      </c>
      <c r="E8101" s="164" t="s">
        <v>531</v>
      </c>
      <c r="F8101" s="193">
        <v>45727</v>
      </c>
      <c r="G8101" s="164" t="s">
        <v>587</v>
      </c>
      <c r="H8101" s="194">
        <v>132000</v>
      </c>
      <c r="I8101" s="164" t="s">
        <v>22</v>
      </c>
      <c r="L8101" s="164">
        <v>2024</v>
      </c>
      <c r="M8101" s="164" t="s">
        <v>525</v>
      </c>
      <c r="N8101" s="164" t="s">
        <v>569</v>
      </c>
    </row>
    <row r="8102" spans="1:14" s="164" customFormat="1" ht="15" x14ac:dyDescent="0.15">
      <c r="A8102" s="164" t="s">
        <v>521</v>
      </c>
      <c r="B8102" s="164" t="s">
        <v>647</v>
      </c>
      <c r="C8102" s="164" t="s">
        <v>523</v>
      </c>
      <c r="D8102" s="164" t="s">
        <v>525</v>
      </c>
      <c r="E8102" s="164" t="s">
        <v>531</v>
      </c>
      <c r="F8102" s="193">
        <v>45727</v>
      </c>
      <c r="G8102" s="164" t="s">
        <v>653</v>
      </c>
      <c r="H8102" s="194">
        <v>160499</v>
      </c>
      <c r="I8102" s="164" t="s">
        <v>22</v>
      </c>
      <c r="L8102" s="164">
        <v>2024</v>
      </c>
      <c r="M8102" s="164" t="s">
        <v>525</v>
      </c>
      <c r="N8102" s="164" t="s">
        <v>569</v>
      </c>
    </row>
    <row r="8103" spans="1:14" s="164" customFormat="1" ht="15" x14ac:dyDescent="0.15">
      <c r="A8103" s="164" t="s">
        <v>521</v>
      </c>
      <c r="B8103" s="164" t="s">
        <v>567</v>
      </c>
      <c r="C8103" s="164" t="s">
        <v>523</v>
      </c>
      <c r="D8103" s="164" t="s">
        <v>525</v>
      </c>
      <c r="E8103" s="164" t="s">
        <v>531</v>
      </c>
      <c r="F8103" s="193">
        <v>45727</v>
      </c>
      <c r="G8103" s="164" t="s">
        <v>568</v>
      </c>
      <c r="H8103" s="194">
        <v>38016</v>
      </c>
      <c r="I8103" s="164" t="s">
        <v>22</v>
      </c>
      <c r="L8103" s="164">
        <v>2024</v>
      </c>
      <c r="M8103" s="164" t="s">
        <v>525</v>
      </c>
      <c r="N8103" s="164" t="s">
        <v>569</v>
      </c>
    </row>
    <row r="8104" spans="1:14" s="164" customFormat="1" ht="15" x14ac:dyDescent="0.15">
      <c r="A8104" s="164" t="s">
        <v>521</v>
      </c>
      <c r="B8104" s="164" t="s">
        <v>617</v>
      </c>
      <c r="C8104" s="164" t="s">
        <v>523</v>
      </c>
      <c r="D8104" s="164" t="s">
        <v>525</v>
      </c>
      <c r="E8104" s="164" t="s">
        <v>519</v>
      </c>
      <c r="F8104" s="193">
        <v>45727</v>
      </c>
      <c r="G8104" s="164" t="s">
        <v>568</v>
      </c>
      <c r="H8104" s="194">
        <v>286000</v>
      </c>
      <c r="I8104" s="164" t="s">
        <v>22</v>
      </c>
      <c r="L8104" s="164">
        <v>2024</v>
      </c>
      <c r="M8104" s="164" t="s">
        <v>525</v>
      </c>
      <c r="N8104" s="164" t="s">
        <v>569</v>
      </c>
    </row>
    <row r="8105" spans="1:14" s="164" customFormat="1" ht="15" x14ac:dyDescent="0.15">
      <c r="A8105" s="164" t="s">
        <v>521</v>
      </c>
      <c r="B8105" s="164" t="s">
        <v>617</v>
      </c>
      <c r="C8105" s="164" t="s">
        <v>523</v>
      </c>
      <c r="D8105" s="164" t="s">
        <v>525</v>
      </c>
      <c r="E8105" s="164" t="s">
        <v>531</v>
      </c>
      <c r="F8105" s="193">
        <v>45727</v>
      </c>
      <c r="G8105" s="164" t="s">
        <v>568</v>
      </c>
      <c r="H8105" s="194">
        <v>640310</v>
      </c>
      <c r="I8105" s="164" t="s">
        <v>22</v>
      </c>
      <c r="L8105" s="164">
        <v>2024</v>
      </c>
      <c r="M8105" s="164" t="s">
        <v>525</v>
      </c>
      <c r="N8105" s="164" t="s">
        <v>569</v>
      </c>
    </row>
    <row r="8106" spans="1:14" s="164" customFormat="1" ht="15" x14ac:dyDescent="0.15">
      <c r="A8106" s="164" t="s">
        <v>521</v>
      </c>
      <c r="B8106" s="164" t="s">
        <v>617</v>
      </c>
      <c r="C8106" s="164" t="s">
        <v>523</v>
      </c>
      <c r="D8106" s="164" t="s">
        <v>525</v>
      </c>
      <c r="E8106" s="164" t="s">
        <v>525</v>
      </c>
      <c r="F8106" s="193">
        <v>45727</v>
      </c>
      <c r="G8106" s="164" t="s">
        <v>589</v>
      </c>
      <c r="H8106" s="194">
        <v>5817</v>
      </c>
      <c r="I8106" s="164" t="s">
        <v>22</v>
      </c>
      <c r="L8106" s="164">
        <v>2024</v>
      </c>
      <c r="M8106" s="164" t="s">
        <v>525</v>
      </c>
      <c r="N8106" s="164" t="s">
        <v>569</v>
      </c>
    </row>
    <row r="8107" spans="1:14" s="164" customFormat="1" ht="15" x14ac:dyDescent="0.15">
      <c r="A8107" s="164" t="s">
        <v>521</v>
      </c>
      <c r="B8107" s="164" t="s">
        <v>617</v>
      </c>
      <c r="C8107" s="164" t="s">
        <v>523</v>
      </c>
      <c r="D8107" s="164" t="s">
        <v>525</v>
      </c>
      <c r="E8107" s="164" t="s">
        <v>531</v>
      </c>
      <c r="F8107" s="193">
        <v>45727</v>
      </c>
      <c r="G8107" s="164" t="s">
        <v>589</v>
      </c>
      <c r="H8107" s="194">
        <v>475200</v>
      </c>
      <c r="I8107" s="164" t="s">
        <v>22</v>
      </c>
      <c r="L8107" s="164">
        <v>2024</v>
      </c>
      <c r="M8107" s="164" t="s">
        <v>525</v>
      </c>
      <c r="N8107" s="164" t="s">
        <v>569</v>
      </c>
    </row>
    <row r="8108" spans="1:14" s="164" customFormat="1" ht="15" x14ac:dyDescent="0.15">
      <c r="A8108" s="164" t="s">
        <v>521</v>
      </c>
      <c r="B8108" s="164" t="s">
        <v>647</v>
      </c>
      <c r="C8108" s="164" t="s">
        <v>523</v>
      </c>
      <c r="D8108" s="164" t="s">
        <v>525</v>
      </c>
      <c r="E8108" s="164" t="s">
        <v>525</v>
      </c>
      <c r="F8108" s="193">
        <v>45726</v>
      </c>
      <c r="G8108" s="164" t="s">
        <v>650</v>
      </c>
      <c r="H8108" s="194">
        <v>39435</v>
      </c>
      <c r="I8108" s="164" t="s">
        <v>16</v>
      </c>
      <c r="L8108" s="164">
        <v>2024</v>
      </c>
      <c r="M8108" s="164" t="s">
        <v>525</v>
      </c>
      <c r="N8108" s="164" t="s">
        <v>569</v>
      </c>
    </row>
    <row r="8109" spans="1:14" s="164" customFormat="1" ht="15" x14ac:dyDescent="0.15">
      <c r="A8109" s="164" t="s">
        <v>521</v>
      </c>
      <c r="B8109" s="164" t="s">
        <v>647</v>
      </c>
      <c r="C8109" s="164" t="s">
        <v>523</v>
      </c>
      <c r="D8109" s="164" t="s">
        <v>525</v>
      </c>
      <c r="E8109" s="164" t="s">
        <v>519</v>
      </c>
      <c r="F8109" s="193">
        <v>45726</v>
      </c>
      <c r="G8109" s="164" t="s">
        <v>650</v>
      </c>
      <c r="H8109" s="194">
        <v>26620</v>
      </c>
      <c r="I8109" s="164" t="s">
        <v>16</v>
      </c>
      <c r="L8109" s="164">
        <v>2024</v>
      </c>
      <c r="M8109" s="164" t="s">
        <v>525</v>
      </c>
      <c r="N8109" s="164" t="s">
        <v>569</v>
      </c>
    </row>
    <row r="8110" spans="1:14" s="164" customFormat="1" ht="15" x14ac:dyDescent="0.15">
      <c r="A8110" s="164" t="s">
        <v>521</v>
      </c>
      <c r="B8110" s="164" t="s">
        <v>647</v>
      </c>
      <c r="C8110" s="164" t="s">
        <v>523</v>
      </c>
      <c r="D8110" s="164" t="s">
        <v>525</v>
      </c>
      <c r="E8110" s="164" t="s">
        <v>531</v>
      </c>
      <c r="F8110" s="193">
        <v>45726</v>
      </c>
      <c r="G8110" s="164" t="s">
        <v>650</v>
      </c>
      <c r="H8110" s="194">
        <v>1417682</v>
      </c>
      <c r="I8110" s="164" t="s">
        <v>16</v>
      </c>
      <c r="L8110" s="164">
        <v>2024</v>
      </c>
      <c r="M8110" s="164" t="s">
        <v>525</v>
      </c>
      <c r="N8110" s="164" t="s">
        <v>569</v>
      </c>
    </row>
    <row r="8111" spans="1:14" s="164" customFormat="1" ht="15" x14ac:dyDescent="0.15">
      <c r="A8111" s="164" t="s">
        <v>521</v>
      </c>
      <c r="B8111" s="164" t="s">
        <v>647</v>
      </c>
      <c r="C8111" s="164" t="s">
        <v>523</v>
      </c>
      <c r="D8111" s="164" t="s">
        <v>525</v>
      </c>
      <c r="E8111" s="164" t="s">
        <v>525</v>
      </c>
      <c r="F8111" s="193">
        <v>45726</v>
      </c>
      <c r="G8111" s="164" t="s">
        <v>648</v>
      </c>
      <c r="H8111" s="194">
        <v>8217</v>
      </c>
      <c r="I8111" s="164" t="s">
        <v>16</v>
      </c>
      <c r="L8111" s="164">
        <v>2024</v>
      </c>
      <c r="M8111" s="164" t="s">
        <v>525</v>
      </c>
      <c r="N8111" s="164" t="s">
        <v>569</v>
      </c>
    </row>
    <row r="8112" spans="1:14" s="164" customFormat="1" ht="15" x14ac:dyDescent="0.15">
      <c r="A8112" s="164" t="s">
        <v>521</v>
      </c>
      <c r="B8112" s="164" t="s">
        <v>647</v>
      </c>
      <c r="C8112" s="164" t="s">
        <v>523</v>
      </c>
      <c r="D8112" s="164" t="s">
        <v>525</v>
      </c>
      <c r="E8112" s="164" t="s">
        <v>525</v>
      </c>
      <c r="F8112" s="193">
        <v>45726</v>
      </c>
      <c r="G8112" s="164" t="s">
        <v>651</v>
      </c>
      <c r="H8112" s="194">
        <v>128317</v>
      </c>
      <c r="I8112" s="164" t="s">
        <v>16</v>
      </c>
      <c r="L8112" s="164">
        <v>2024</v>
      </c>
      <c r="M8112" s="164" t="s">
        <v>525</v>
      </c>
      <c r="N8112" s="164" t="s">
        <v>569</v>
      </c>
    </row>
    <row r="8113" spans="1:14" s="164" customFormat="1" ht="15" x14ac:dyDescent="0.15">
      <c r="A8113" s="164" t="s">
        <v>521</v>
      </c>
      <c r="B8113" s="164" t="s">
        <v>647</v>
      </c>
      <c r="C8113" s="164" t="s">
        <v>523</v>
      </c>
      <c r="D8113" s="164" t="s">
        <v>525</v>
      </c>
      <c r="E8113" s="164" t="s">
        <v>525</v>
      </c>
      <c r="F8113" s="193">
        <v>45726</v>
      </c>
      <c r="G8113" s="164" t="s">
        <v>649</v>
      </c>
      <c r="H8113" s="194">
        <v>1019403</v>
      </c>
      <c r="I8113" s="164" t="s">
        <v>16</v>
      </c>
      <c r="L8113" s="164">
        <v>2024</v>
      </c>
      <c r="M8113" s="164" t="s">
        <v>525</v>
      </c>
      <c r="N8113" s="164" t="s">
        <v>569</v>
      </c>
    </row>
    <row r="8114" spans="1:14" s="164" customFormat="1" ht="15" x14ac:dyDescent="0.15">
      <c r="A8114" s="164" t="s">
        <v>521</v>
      </c>
      <c r="B8114" s="164" t="s">
        <v>647</v>
      </c>
      <c r="C8114" s="164" t="s">
        <v>523</v>
      </c>
      <c r="D8114" s="164" t="s">
        <v>525</v>
      </c>
      <c r="E8114" s="164" t="s">
        <v>531</v>
      </c>
      <c r="F8114" s="193">
        <v>45726</v>
      </c>
      <c r="G8114" s="164" t="s">
        <v>649</v>
      </c>
      <c r="H8114" s="194">
        <v>485551</v>
      </c>
      <c r="I8114" s="164" t="s">
        <v>16</v>
      </c>
      <c r="L8114" s="164">
        <v>2024</v>
      </c>
      <c r="M8114" s="164" t="s">
        <v>525</v>
      </c>
      <c r="N8114" s="164" t="s">
        <v>569</v>
      </c>
    </row>
    <row r="8115" spans="1:14" s="164" customFormat="1" ht="15" x14ac:dyDescent="0.15">
      <c r="A8115" s="164" t="s">
        <v>521</v>
      </c>
      <c r="B8115" s="164" t="s">
        <v>647</v>
      </c>
      <c r="C8115" s="164" t="s">
        <v>523</v>
      </c>
      <c r="D8115" s="164" t="s">
        <v>525</v>
      </c>
      <c r="E8115" s="164" t="s">
        <v>531</v>
      </c>
      <c r="F8115" s="193">
        <v>45726</v>
      </c>
      <c r="G8115" s="164" t="s">
        <v>652</v>
      </c>
      <c r="H8115" s="194">
        <v>746020</v>
      </c>
      <c r="I8115" s="164" t="s">
        <v>16</v>
      </c>
      <c r="L8115" s="164">
        <v>2024</v>
      </c>
      <c r="M8115" s="164" t="s">
        <v>525</v>
      </c>
      <c r="N8115" s="164" t="s">
        <v>569</v>
      </c>
    </row>
    <row r="8116" spans="1:14" s="164" customFormat="1" ht="15" x14ac:dyDescent="0.15">
      <c r="A8116" s="164" t="s">
        <v>521</v>
      </c>
      <c r="B8116" s="164" t="s">
        <v>647</v>
      </c>
      <c r="C8116" s="164" t="s">
        <v>523</v>
      </c>
      <c r="D8116" s="164" t="s">
        <v>525</v>
      </c>
      <c r="E8116" s="164" t="s">
        <v>525</v>
      </c>
      <c r="F8116" s="193">
        <v>45726</v>
      </c>
      <c r="G8116" s="164" t="s">
        <v>656</v>
      </c>
      <c r="H8116" s="194">
        <v>49896</v>
      </c>
      <c r="I8116" s="164" t="s">
        <v>16</v>
      </c>
      <c r="L8116" s="164">
        <v>2024</v>
      </c>
      <c r="M8116" s="164" t="s">
        <v>525</v>
      </c>
      <c r="N8116" s="164" t="s">
        <v>569</v>
      </c>
    </row>
    <row r="8117" spans="1:14" s="164" customFormat="1" ht="15" x14ac:dyDescent="0.15">
      <c r="A8117" s="164" t="s">
        <v>521</v>
      </c>
      <c r="B8117" s="164" t="s">
        <v>617</v>
      </c>
      <c r="C8117" s="164" t="s">
        <v>523</v>
      </c>
      <c r="D8117" s="164" t="s">
        <v>525</v>
      </c>
      <c r="E8117" s="164" t="s">
        <v>531</v>
      </c>
      <c r="F8117" s="193">
        <v>45726</v>
      </c>
      <c r="G8117" s="164" t="s">
        <v>619</v>
      </c>
      <c r="H8117" s="194">
        <v>166360</v>
      </c>
      <c r="I8117" s="164" t="s">
        <v>22</v>
      </c>
      <c r="L8117" s="164">
        <v>2024</v>
      </c>
      <c r="M8117" s="164" t="s">
        <v>525</v>
      </c>
      <c r="N8117" s="164" t="s">
        <v>569</v>
      </c>
    </row>
    <row r="8118" spans="1:14" s="164" customFormat="1" ht="15" x14ac:dyDescent="0.15">
      <c r="A8118" s="164" t="s">
        <v>521</v>
      </c>
      <c r="B8118" s="164" t="s">
        <v>586</v>
      </c>
      <c r="C8118" s="164" t="s">
        <v>523</v>
      </c>
      <c r="D8118" s="164" t="s">
        <v>525</v>
      </c>
      <c r="E8118" s="164" t="s">
        <v>531</v>
      </c>
      <c r="F8118" s="193">
        <v>45726</v>
      </c>
      <c r="G8118" s="164" t="s">
        <v>619</v>
      </c>
      <c r="H8118" s="194">
        <v>323330</v>
      </c>
      <c r="I8118" s="164" t="s">
        <v>22</v>
      </c>
      <c r="L8118" s="164">
        <v>2024</v>
      </c>
      <c r="M8118" s="164" t="s">
        <v>525</v>
      </c>
      <c r="N8118" s="164" t="s">
        <v>569</v>
      </c>
    </row>
    <row r="8119" spans="1:14" s="164" customFormat="1" ht="15" x14ac:dyDescent="0.15">
      <c r="A8119" s="164" t="s">
        <v>521</v>
      </c>
      <c r="B8119" s="164" t="s">
        <v>617</v>
      </c>
      <c r="C8119" s="164" t="s">
        <v>523</v>
      </c>
      <c r="D8119" s="164" t="s">
        <v>525</v>
      </c>
      <c r="E8119" s="164" t="s">
        <v>531</v>
      </c>
      <c r="F8119" s="193">
        <v>45726</v>
      </c>
      <c r="G8119" s="164" t="s">
        <v>587</v>
      </c>
      <c r="H8119" s="194">
        <v>132000</v>
      </c>
      <c r="I8119" s="164" t="s">
        <v>22</v>
      </c>
      <c r="L8119" s="164">
        <v>2024</v>
      </c>
      <c r="M8119" s="164" t="s">
        <v>525</v>
      </c>
      <c r="N8119" s="164" t="s">
        <v>569</v>
      </c>
    </row>
    <row r="8120" spans="1:14" s="164" customFormat="1" ht="15" x14ac:dyDescent="0.15">
      <c r="A8120" s="164" t="s">
        <v>521</v>
      </c>
      <c r="B8120" s="164" t="s">
        <v>567</v>
      </c>
      <c r="C8120" s="164" t="s">
        <v>523</v>
      </c>
      <c r="D8120" s="164" t="s">
        <v>525</v>
      </c>
      <c r="E8120" s="164" t="s">
        <v>531</v>
      </c>
      <c r="F8120" s="193">
        <v>45726</v>
      </c>
      <c r="G8120" s="164" t="s">
        <v>568</v>
      </c>
      <c r="H8120" s="194">
        <v>18216</v>
      </c>
      <c r="I8120" s="164" t="s">
        <v>22</v>
      </c>
      <c r="L8120" s="164">
        <v>2024</v>
      </c>
      <c r="M8120" s="164" t="s">
        <v>525</v>
      </c>
      <c r="N8120" s="164" t="s">
        <v>569</v>
      </c>
    </row>
    <row r="8121" spans="1:14" s="164" customFormat="1" ht="15" x14ac:dyDescent="0.15">
      <c r="A8121" s="164" t="s">
        <v>521</v>
      </c>
      <c r="B8121" s="164" t="s">
        <v>638</v>
      </c>
      <c r="C8121" s="164" t="s">
        <v>523</v>
      </c>
      <c r="D8121" s="164" t="s">
        <v>525</v>
      </c>
      <c r="E8121" s="164" t="s">
        <v>525</v>
      </c>
      <c r="F8121" s="193">
        <v>45726</v>
      </c>
      <c r="G8121" s="164" t="s">
        <v>589</v>
      </c>
      <c r="H8121" s="194">
        <v>41976</v>
      </c>
      <c r="I8121" s="164" t="s">
        <v>22</v>
      </c>
      <c r="L8121" s="164">
        <v>2024</v>
      </c>
      <c r="M8121" s="164" t="s">
        <v>525</v>
      </c>
      <c r="N8121" s="164" t="s">
        <v>569</v>
      </c>
    </row>
    <row r="8122" spans="1:14" s="164" customFormat="1" ht="15" x14ac:dyDescent="0.15">
      <c r="A8122" s="164" t="s">
        <v>521</v>
      </c>
      <c r="B8122" s="164" t="s">
        <v>617</v>
      </c>
      <c r="C8122" s="164" t="s">
        <v>523</v>
      </c>
      <c r="D8122" s="164" t="s">
        <v>525</v>
      </c>
      <c r="E8122" s="164" t="s">
        <v>525</v>
      </c>
      <c r="F8122" s="193">
        <v>45726</v>
      </c>
      <c r="G8122" s="164" t="s">
        <v>621</v>
      </c>
      <c r="H8122" s="194">
        <v>112292</v>
      </c>
      <c r="I8122" s="164" t="s">
        <v>22</v>
      </c>
      <c r="L8122" s="164">
        <v>2024</v>
      </c>
      <c r="M8122" s="164" t="s">
        <v>525</v>
      </c>
      <c r="N8122" s="164" t="s">
        <v>569</v>
      </c>
    </row>
    <row r="8123" spans="1:14" s="164" customFormat="1" ht="15" x14ac:dyDescent="0.15">
      <c r="A8123" s="164" t="s">
        <v>521</v>
      </c>
      <c r="B8123" s="164" t="s">
        <v>638</v>
      </c>
      <c r="C8123" s="164" t="s">
        <v>523</v>
      </c>
      <c r="D8123" s="164" t="s">
        <v>525</v>
      </c>
      <c r="E8123" s="164" t="s">
        <v>531</v>
      </c>
      <c r="F8123" s="193">
        <v>45726</v>
      </c>
      <c r="G8123" s="164" t="s">
        <v>722</v>
      </c>
      <c r="H8123" s="194">
        <v>16509</v>
      </c>
      <c r="I8123" s="164" t="s">
        <v>22</v>
      </c>
      <c r="L8123" s="164">
        <v>2024</v>
      </c>
      <c r="M8123" s="164" t="s">
        <v>525</v>
      </c>
      <c r="N8123" s="164" t="s">
        <v>569</v>
      </c>
    </row>
    <row r="8124" spans="1:14" s="164" customFormat="1" ht="15" x14ac:dyDescent="0.15">
      <c r="A8124" s="164" t="s">
        <v>521</v>
      </c>
      <c r="B8124" s="164" t="s">
        <v>647</v>
      </c>
      <c r="C8124" s="164" t="s">
        <v>523</v>
      </c>
      <c r="D8124" s="164" t="s">
        <v>525</v>
      </c>
      <c r="E8124" s="164" t="s">
        <v>525</v>
      </c>
      <c r="F8124" s="193">
        <v>45723</v>
      </c>
      <c r="G8124" s="164" t="s">
        <v>648</v>
      </c>
      <c r="H8124" s="194">
        <v>70611</v>
      </c>
      <c r="I8124" s="164" t="s">
        <v>16</v>
      </c>
      <c r="L8124" s="164">
        <v>2024</v>
      </c>
      <c r="M8124" s="164" t="s">
        <v>525</v>
      </c>
      <c r="N8124" s="164" t="s">
        <v>569</v>
      </c>
    </row>
    <row r="8125" spans="1:14" s="164" customFormat="1" ht="15" x14ac:dyDescent="0.15">
      <c r="A8125" s="164" t="s">
        <v>521</v>
      </c>
      <c r="B8125" s="164" t="s">
        <v>647</v>
      </c>
      <c r="C8125" s="164" t="s">
        <v>523</v>
      </c>
      <c r="D8125" s="164" t="s">
        <v>525</v>
      </c>
      <c r="E8125" s="164" t="s">
        <v>531</v>
      </c>
      <c r="F8125" s="193">
        <v>45723</v>
      </c>
      <c r="G8125" s="164" t="s">
        <v>648</v>
      </c>
      <c r="H8125" s="194">
        <v>31539</v>
      </c>
      <c r="I8125" s="164" t="s">
        <v>16</v>
      </c>
      <c r="L8125" s="164">
        <v>2024</v>
      </c>
      <c r="M8125" s="164" t="s">
        <v>525</v>
      </c>
      <c r="N8125" s="164" t="s">
        <v>569</v>
      </c>
    </row>
    <row r="8126" spans="1:14" s="164" customFormat="1" ht="15" x14ac:dyDescent="0.15">
      <c r="A8126" s="164" t="s">
        <v>521</v>
      </c>
      <c r="B8126" s="164" t="s">
        <v>647</v>
      </c>
      <c r="C8126" s="164" t="s">
        <v>523</v>
      </c>
      <c r="D8126" s="164" t="s">
        <v>525</v>
      </c>
      <c r="E8126" s="164" t="s">
        <v>525</v>
      </c>
      <c r="F8126" s="193">
        <v>45723</v>
      </c>
      <c r="G8126" s="164" t="s">
        <v>651</v>
      </c>
      <c r="H8126" s="194">
        <v>41758</v>
      </c>
      <c r="I8126" s="164" t="s">
        <v>16</v>
      </c>
      <c r="L8126" s="164">
        <v>2024</v>
      </c>
      <c r="M8126" s="164" t="s">
        <v>525</v>
      </c>
      <c r="N8126" s="164" t="s">
        <v>569</v>
      </c>
    </row>
    <row r="8127" spans="1:14" s="164" customFormat="1" ht="15" x14ac:dyDescent="0.15">
      <c r="A8127" s="164" t="s">
        <v>521</v>
      </c>
      <c r="B8127" s="164" t="s">
        <v>647</v>
      </c>
      <c r="C8127" s="164" t="s">
        <v>523</v>
      </c>
      <c r="D8127" s="164" t="s">
        <v>525</v>
      </c>
      <c r="E8127" s="164" t="s">
        <v>525</v>
      </c>
      <c r="F8127" s="193">
        <v>45723</v>
      </c>
      <c r="G8127" s="164" t="s">
        <v>649</v>
      </c>
      <c r="H8127" s="194">
        <v>357478</v>
      </c>
      <c r="I8127" s="164" t="s">
        <v>16</v>
      </c>
      <c r="L8127" s="164">
        <v>2024</v>
      </c>
      <c r="M8127" s="164" t="s">
        <v>525</v>
      </c>
      <c r="N8127" s="164" t="s">
        <v>569</v>
      </c>
    </row>
    <row r="8128" spans="1:14" s="164" customFormat="1" ht="15" x14ac:dyDescent="0.15">
      <c r="A8128" s="164" t="s">
        <v>521</v>
      </c>
      <c r="B8128" s="164" t="s">
        <v>647</v>
      </c>
      <c r="C8128" s="164" t="s">
        <v>523</v>
      </c>
      <c r="D8128" s="164" t="s">
        <v>525</v>
      </c>
      <c r="E8128" s="164" t="s">
        <v>531</v>
      </c>
      <c r="F8128" s="193">
        <v>45723</v>
      </c>
      <c r="G8128" s="164" t="s">
        <v>649</v>
      </c>
      <c r="H8128" s="194">
        <v>81675</v>
      </c>
      <c r="I8128" s="164" t="s">
        <v>16</v>
      </c>
      <c r="L8128" s="164">
        <v>2024</v>
      </c>
      <c r="M8128" s="164" t="s">
        <v>525</v>
      </c>
      <c r="N8128" s="164" t="s">
        <v>569</v>
      </c>
    </row>
    <row r="8129" spans="1:14" s="164" customFormat="1" ht="15" x14ac:dyDescent="0.15">
      <c r="A8129" s="164" t="s">
        <v>521</v>
      </c>
      <c r="B8129" s="164" t="s">
        <v>638</v>
      </c>
      <c r="C8129" s="164" t="s">
        <v>523</v>
      </c>
      <c r="D8129" s="164" t="s">
        <v>525</v>
      </c>
      <c r="E8129" s="164" t="s">
        <v>519</v>
      </c>
      <c r="F8129" s="193">
        <v>45723</v>
      </c>
      <c r="G8129" s="164" t="s">
        <v>589</v>
      </c>
      <c r="H8129" s="194">
        <v>1367520</v>
      </c>
      <c r="I8129" s="164" t="s">
        <v>22</v>
      </c>
      <c r="L8129" s="164">
        <v>2024</v>
      </c>
      <c r="M8129" s="164" t="s">
        <v>525</v>
      </c>
      <c r="N8129" s="164" t="s">
        <v>569</v>
      </c>
    </row>
    <row r="8130" spans="1:14" s="164" customFormat="1" ht="15" x14ac:dyDescent="0.15">
      <c r="A8130" s="164" t="s">
        <v>521</v>
      </c>
      <c r="B8130" s="164" t="s">
        <v>638</v>
      </c>
      <c r="C8130" s="164" t="s">
        <v>523</v>
      </c>
      <c r="D8130" s="164" t="s">
        <v>525</v>
      </c>
      <c r="E8130" s="164" t="s">
        <v>531</v>
      </c>
      <c r="F8130" s="193">
        <v>45723</v>
      </c>
      <c r="G8130" s="164" t="s">
        <v>589</v>
      </c>
      <c r="H8130" s="194">
        <v>1758240</v>
      </c>
      <c r="I8130" s="164" t="s">
        <v>22</v>
      </c>
      <c r="L8130" s="164">
        <v>2024</v>
      </c>
      <c r="M8130" s="164" t="s">
        <v>525</v>
      </c>
      <c r="N8130" s="164" t="s">
        <v>569</v>
      </c>
    </row>
    <row r="8131" spans="1:14" s="164" customFormat="1" ht="15" x14ac:dyDescent="0.15">
      <c r="A8131" s="164" t="s">
        <v>521</v>
      </c>
      <c r="B8131" s="164" t="s">
        <v>686</v>
      </c>
      <c r="C8131" s="164" t="s">
        <v>523</v>
      </c>
      <c r="D8131" s="164" t="s">
        <v>525</v>
      </c>
      <c r="E8131" s="164" t="s">
        <v>525</v>
      </c>
      <c r="F8131" s="193">
        <v>45723</v>
      </c>
      <c r="G8131" s="164" t="s">
        <v>589</v>
      </c>
      <c r="H8131" s="194">
        <v>89166</v>
      </c>
      <c r="I8131" s="164" t="s">
        <v>22</v>
      </c>
      <c r="L8131" s="164">
        <v>2024</v>
      </c>
      <c r="M8131" s="164" t="s">
        <v>525</v>
      </c>
      <c r="N8131" s="164" t="s">
        <v>569</v>
      </c>
    </row>
    <row r="8132" spans="1:14" s="164" customFormat="1" ht="15" x14ac:dyDescent="0.15">
      <c r="A8132" s="164" t="s">
        <v>521</v>
      </c>
      <c r="B8132" s="164" t="s">
        <v>617</v>
      </c>
      <c r="C8132" s="164" t="s">
        <v>523</v>
      </c>
      <c r="D8132" s="164" t="s">
        <v>525</v>
      </c>
      <c r="E8132" s="164" t="s">
        <v>525</v>
      </c>
      <c r="F8132" s="193">
        <v>45723</v>
      </c>
      <c r="G8132" s="164" t="s">
        <v>23</v>
      </c>
      <c r="H8132" s="194">
        <v>43540</v>
      </c>
      <c r="I8132" s="164" t="s">
        <v>22</v>
      </c>
      <c r="L8132" s="164">
        <v>2024</v>
      </c>
      <c r="M8132" s="164" t="s">
        <v>525</v>
      </c>
      <c r="N8132" s="164" t="s">
        <v>569</v>
      </c>
    </row>
    <row r="8133" spans="1:14" s="164" customFormat="1" ht="15" x14ac:dyDescent="0.15">
      <c r="A8133" s="164" t="s">
        <v>521</v>
      </c>
      <c r="B8133" s="164" t="s">
        <v>617</v>
      </c>
      <c r="C8133" s="164" t="s">
        <v>523</v>
      </c>
      <c r="D8133" s="164" t="s">
        <v>525</v>
      </c>
      <c r="E8133" s="164" t="s">
        <v>531</v>
      </c>
      <c r="F8133" s="193">
        <v>45723</v>
      </c>
      <c r="G8133" s="164" t="s">
        <v>621</v>
      </c>
      <c r="H8133" s="194">
        <v>975150</v>
      </c>
      <c r="I8133" s="164" t="s">
        <v>22</v>
      </c>
      <c r="L8133" s="164">
        <v>2024</v>
      </c>
      <c r="M8133" s="164" t="s">
        <v>525</v>
      </c>
      <c r="N8133" s="164" t="s">
        <v>569</v>
      </c>
    </row>
    <row r="8134" spans="1:14" s="164" customFormat="1" ht="15" x14ac:dyDescent="0.15">
      <c r="A8134" s="164" t="s">
        <v>521</v>
      </c>
      <c r="B8134" s="164" t="s">
        <v>638</v>
      </c>
      <c r="C8134" s="164" t="s">
        <v>523</v>
      </c>
      <c r="D8134" s="164" t="s">
        <v>525</v>
      </c>
      <c r="E8134" s="164" t="s">
        <v>531</v>
      </c>
      <c r="F8134" s="193">
        <v>45723</v>
      </c>
      <c r="G8134" s="164" t="s">
        <v>621</v>
      </c>
      <c r="H8134" s="194">
        <v>357500</v>
      </c>
      <c r="I8134" s="164" t="s">
        <v>22</v>
      </c>
      <c r="L8134" s="164">
        <v>2024</v>
      </c>
      <c r="M8134" s="164" t="s">
        <v>525</v>
      </c>
      <c r="N8134" s="164" t="s">
        <v>569</v>
      </c>
    </row>
    <row r="8135" spans="1:14" s="164" customFormat="1" ht="15" x14ac:dyDescent="0.15">
      <c r="A8135" s="164" t="s">
        <v>521</v>
      </c>
      <c r="B8135" s="164" t="s">
        <v>647</v>
      </c>
      <c r="C8135" s="164" t="s">
        <v>523</v>
      </c>
      <c r="D8135" s="164" t="s">
        <v>525</v>
      </c>
      <c r="E8135" s="164" t="s">
        <v>525</v>
      </c>
      <c r="F8135" s="193">
        <v>45723</v>
      </c>
      <c r="G8135" s="164" t="s">
        <v>650</v>
      </c>
      <c r="H8135" s="194">
        <v>87120</v>
      </c>
      <c r="I8135" s="164" t="s">
        <v>16</v>
      </c>
      <c r="L8135" s="164">
        <v>2024</v>
      </c>
      <c r="M8135" s="164" t="s">
        <v>525</v>
      </c>
      <c r="N8135" s="164" t="s">
        <v>569</v>
      </c>
    </row>
    <row r="8136" spans="1:14" s="164" customFormat="1" ht="15" x14ac:dyDescent="0.15">
      <c r="A8136" s="164" t="s">
        <v>521</v>
      </c>
      <c r="B8136" s="164" t="s">
        <v>647</v>
      </c>
      <c r="C8136" s="164" t="s">
        <v>523</v>
      </c>
      <c r="D8136" s="164" t="s">
        <v>525</v>
      </c>
      <c r="E8136" s="164" t="s">
        <v>519</v>
      </c>
      <c r="F8136" s="193">
        <v>45723</v>
      </c>
      <c r="G8136" s="164" t="s">
        <v>650</v>
      </c>
      <c r="H8136" s="194">
        <v>103840</v>
      </c>
      <c r="I8136" s="164" t="s">
        <v>16</v>
      </c>
      <c r="L8136" s="164">
        <v>2024</v>
      </c>
      <c r="M8136" s="164" t="s">
        <v>525</v>
      </c>
      <c r="N8136" s="164" t="s">
        <v>569</v>
      </c>
    </row>
    <row r="8137" spans="1:14" s="164" customFormat="1" ht="15" x14ac:dyDescent="0.15">
      <c r="A8137" s="164" t="s">
        <v>521</v>
      </c>
      <c r="B8137" s="164" t="s">
        <v>647</v>
      </c>
      <c r="C8137" s="164" t="s">
        <v>523</v>
      </c>
      <c r="D8137" s="164" t="s">
        <v>525</v>
      </c>
      <c r="E8137" s="164" t="s">
        <v>531</v>
      </c>
      <c r="F8137" s="193">
        <v>45723</v>
      </c>
      <c r="G8137" s="164" t="s">
        <v>650</v>
      </c>
      <c r="H8137" s="194">
        <v>1250531</v>
      </c>
      <c r="I8137" s="164" t="s">
        <v>16</v>
      </c>
      <c r="L8137" s="164">
        <v>2024</v>
      </c>
      <c r="M8137" s="164" t="s">
        <v>525</v>
      </c>
      <c r="N8137" s="164" t="s">
        <v>569</v>
      </c>
    </row>
    <row r="8138" spans="1:14" s="164" customFormat="1" ht="15" x14ac:dyDescent="0.15">
      <c r="A8138" s="164" t="s">
        <v>521</v>
      </c>
      <c r="B8138" s="164" t="s">
        <v>617</v>
      </c>
      <c r="C8138" s="164" t="s">
        <v>523</v>
      </c>
      <c r="D8138" s="164" t="s">
        <v>525</v>
      </c>
      <c r="E8138" s="164" t="s">
        <v>531</v>
      </c>
      <c r="F8138" s="193">
        <v>45723</v>
      </c>
      <c r="G8138" s="164" t="s">
        <v>587</v>
      </c>
      <c r="H8138" s="194">
        <v>264000</v>
      </c>
      <c r="I8138" s="164" t="s">
        <v>22</v>
      </c>
      <c r="L8138" s="164">
        <v>2024</v>
      </c>
      <c r="M8138" s="164" t="s">
        <v>525</v>
      </c>
      <c r="N8138" s="164" t="s">
        <v>569</v>
      </c>
    </row>
    <row r="8139" spans="1:14" s="164" customFormat="1" ht="15" x14ac:dyDescent="0.15">
      <c r="A8139" s="164" t="s">
        <v>521</v>
      </c>
      <c r="B8139" s="164" t="s">
        <v>586</v>
      </c>
      <c r="C8139" s="164" t="s">
        <v>523</v>
      </c>
      <c r="D8139" s="164" t="s">
        <v>525</v>
      </c>
      <c r="E8139" s="164" t="s">
        <v>531</v>
      </c>
      <c r="F8139" s="193">
        <v>45723</v>
      </c>
      <c r="G8139" s="164" t="s">
        <v>587</v>
      </c>
      <c r="H8139" s="194">
        <v>63965</v>
      </c>
      <c r="I8139" s="164" t="s">
        <v>22</v>
      </c>
      <c r="L8139" s="164">
        <v>2024</v>
      </c>
      <c r="M8139" s="164" t="s">
        <v>525</v>
      </c>
      <c r="N8139" s="164" t="s">
        <v>569</v>
      </c>
    </row>
    <row r="8140" spans="1:14" s="164" customFormat="1" ht="15" x14ac:dyDescent="0.15">
      <c r="A8140" s="164" t="s">
        <v>521</v>
      </c>
      <c r="B8140" s="164" t="s">
        <v>647</v>
      </c>
      <c r="C8140" s="164" t="s">
        <v>523</v>
      </c>
      <c r="D8140" s="164" t="s">
        <v>525</v>
      </c>
      <c r="E8140" s="164" t="s">
        <v>531</v>
      </c>
      <c r="F8140" s="193">
        <v>45723</v>
      </c>
      <c r="G8140" s="164" t="s">
        <v>653</v>
      </c>
      <c r="H8140" s="194">
        <v>124608</v>
      </c>
      <c r="I8140" s="164" t="s">
        <v>22</v>
      </c>
      <c r="L8140" s="164">
        <v>2024</v>
      </c>
      <c r="M8140" s="164" t="s">
        <v>525</v>
      </c>
      <c r="N8140" s="164" t="s">
        <v>569</v>
      </c>
    </row>
    <row r="8141" spans="1:14" s="164" customFormat="1" ht="15" x14ac:dyDescent="0.15">
      <c r="A8141" s="164" t="s">
        <v>521</v>
      </c>
      <c r="B8141" s="164" t="s">
        <v>617</v>
      </c>
      <c r="C8141" s="164" t="s">
        <v>523</v>
      </c>
      <c r="D8141" s="164" t="s">
        <v>525</v>
      </c>
      <c r="E8141" s="164" t="s">
        <v>525</v>
      </c>
      <c r="F8141" s="193">
        <v>45723</v>
      </c>
      <c r="G8141" s="164" t="s">
        <v>568</v>
      </c>
      <c r="H8141" s="194">
        <v>46083</v>
      </c>
      <c r="I8141" s="164" t="s">
        <v>22</v>
      </c>
      <c r="L8141" s="164">
        <v>2024</v>
      </c>
      <c r="M8141" s="164" t="s">
        <v>525</v>
      </c>
      <c r="N8141" s="164" t="s">
        <v>569</v>
      </c>
    </row>
    <row r="8142" spans="1:14" s="164" customFormat="1" ht="15" x14ac:dyDescent="0.15">
      <c r="A8142" s="164" t="s">
        <v>521</v>
      </c>
      <c r="B8142" s="164" t="s">
        <v>617</v>
      </c>
      <c r="C8142" s="164" t="s">
        <v>523</v>
      </c>
      <c r="D8142" s="164" t="s">
        <v>525</v>
      </c>
      <c r="E8142" s="164" t="s">
        <v>519</v>
      </c>
      <c r="F8142" s="193">
        <v>45723</v>
      </c>
      <c r="G8142" s="164" t="s">
        <v>568</v>
      </c>
      <c r="H8142" s="194">
        <v>286000</v>
      </c>
      <c r="I8142" s="164" t="s">
        <v>22</v>
      </c>
      <c r="L8142" s="164">
        <v>2024</v>
      </c>
      <c r="M8142" s="164" t="s">
        <v>525</v>
      </c>
      <c r="N8142" s="164" t="s">
        <v>569</v>
      </c>
    </row>
    <row r="8143" spans="1:14" s="164" customFormat="1" ht="15" x14ac:dyDescent="0.15">
      <c r="A8143" s="164" t="s">
        <v>521</v>
      </c>
      <c r="B8143" s="164" t="s">
        <v>617</v>
      </c>
      <c r="C8143" s="164" t="s">
        <v>523</v>
      </c>
      <c r="D8143" s="164" t="s">
        <v>525</v>
      </c>
      <c r="E8143" s="164" t="s">
        <v>531</v>
      </c>
      <c r="F8143" s="193">
        <v>45723</v>
      </c>
      <c r="G8143" s="164" t="s">
        <v>568</v>
      </c>
      <c r="H8143" s="194">
        <v>143000</v>
      </c>
      <c r="I8143" s="164" t="s">
        <v>22</v>
      </c>
      <c r="L8143" s="164">
        <v>2024</v>
      </c>
      <c r="M8143" s="164" t="s">
        <v>525</v>
      </c>
      <c r="N8143" s="164" t="s">
        <v>569</v>
      </c>
    </row>
    <row r="8144" spans="1:14" s="164" customFormat="1" ht="15" x14ac:dyDescent="0.15">
      <c r="A8144" s="164" t="s">
        <v>521</v>
      </c>
      <c r="B8144" s="164" t="s">
        <v>617</v>
      </c>
      <c r="C8144" s="164" t="s">
        <v>523</v>
      </c>
      <c r="D8144" s="164" t="s">
        <v>525</v>
      </c>
      <c r="E8144" s="164" t="s">
        <v>519</v>
      </c>
      <c r="F8144" s="193">
        <v>45723</v>
      </c>
      <c r="G8144" s="164" t="s">
        <v>589</v>
      </c>
      <c r="H8144" s="194">
        <v>553520</v>
      </c>
      <c r="I8144" s="164" t="s">
        <v>22</v>
      </c>
      <c r="L8144" s="164">
        <v>2024</v>
      </c>
      <c r="M8144" s="164" t="s">
        <v>525</v>
      </c>
      <c r="N8144" s="164" t="s">
        <v>569</v>
      </c>
    </row>
    <row r="8145" spans="1:14" s="164" customFormat="1" ht="15" x14ac:dyDescent="0.15">
      <c r="A8145" s="164" t="s">
        <v>521</v>
      </c>
      <c r="B8145" s="164" t="s">
        <v>617</v>
      </c>
      <c r="C8145" s="164" t="s">
        <v>523</v>
      </c>
      <c r="D8145" s="164" t="s">
        <v>525</v>
      </c>
      <c r="E8145" s="164" t="s">
        <v>531</v>
      </c>
      <c r="F8145" s="193">
        <v>45723</v>
      </c>
      <c r="G8145" s="164" t="s">
        <v>589</v>
      </c>
      <c r="H8145" s="194">
        <v>1725680</v>
      </c>
      <c r="I8145" s="164" t="s">
        <v>22</v>
      </c>
      <c r="L8145" s="164">
        <v>2024</v>
      </c>
      <c r="M8145" s="164" t="s">
        <v>525</v>
      </c>
      <c r="N8145" s="164" t="s">
        <v>569</v>
      </c>
    </row>
    <row r="8146" spans="1:14" s="164" customFormat="1" ht="15" x14ac:dyDescent="0.15">
      <c r="A8146" s="164" t="s">
        <v>521</v>
      </c>
      <c r="B8146" s="164" t="s">
        <v>617</v>
      </c>
      <c r="C8146" s="164" t="s">
        <v>523</v>
      </c>
      <c r="D8146" s="164" t="s">
        <v>525</v>
      </c>
      <c r="E8146" s="164" t="s">
        <v>531</v>
      </c>
      <c r="F8146" s="193">
        <v>45722</v>
      </c>
      <c r="G8146" s="164" t="s">
        <v>23</v>
      </c>
      <c r="H8146" s="194">
        <v>31676</v>
      </c>
      <c r="I8146" s="164" t="s">
        <v>22</v>
      </c>
      <c r="L8146" s="164">
        <v>2024</v>
      </c>
      <c r="M8146" s="164" t="s">
        <v>525</v>
      </c>
      <c r="N8146" s="164" t="s">
        <v>569</v>
      </c>
    </row>
    <row r="8147" spans="1:14" s="164" customFormat="1" ht="15" x14ac:dyDescent="0.15">
      <c r="A8147" s="164" t="s">
        <v>521</v>
      </c>
      <c r="B8147" s="164" t="s">
        <v>586</v>
      </c>
      <c r="C8147" s="164" t="s">
        <v>523</v>
      </c>
      <c r="D8147" s="164" t="s">
        <v>525</v>
      </c>
      <c r="E8147" s="164" t="s">
        <v>531</v>
      </c>
      <c r="F8147" s="193">
        <v>45722</v>
      </c>
      <c r="G8147" s="164" t="s">
        <v>23</v>
      </c>
      <c r="H8147" s="194">
        <v>130086</v>
      </c>
      <c r="I8147" s="164" t="s">
        <v>22</v>
      </c>
      <c r="L8147" s="164">
        <v>2024</v>
      </c>
      <c r="M8147" s="164" t="s">
        <v>525</v>
      </c>
      <c r="N8147" s="164" t="s">
        <v>569</v>
      </c>
    </row>
    <row r="8148" spans="1:14" s="164" customFormat="1" ht="15" x14ac:dyDescent="0.15">
      <c r="A8148" s="164" t="s">
        <v>521</v>
      </c>
      <c r="B8148" s="164" t="s">
        <v>617</v>
      </c>
      <c r="C8148" s="164" t="s">
        <v>523</v>
      </c>
      <c r="D8148" s="164" t="s">
        <v>525</v>
      </c>
      <c r="E8148" s="164" t="s">
        <v>531</v>
      </c>
      <c r="F8148" s="193">
        <v>45722</v>
      </c>
      <c r="G8148" s="164" t="s">
        <v>720</v>
      </c>
      <c r="H8148" s="194">
        <v>147312</v>
      </c>
      <c r="I8148" s="164" t="s">
        <v>22</v>
      </c>
      <c r="L8148" s="164">
        <v>2024</v>
      </c>
      <c r="M8148" s="164" t="s">
        <v>525</v>
      </c>
      <c r="N8148" s="164" t="s">
        <v>569</v>
      </c>
    </row>
    <row r="8149" spans="1:14" s="164" customFormat="1" ht="15" x14ac:dyDescent="0.15">
      <c r="A8149" s="164" t="s">
        <v>521</v>
      </c>
      <c r="B8149" s="164" t="s">
        <v>586</v>
      </c>
      <c r="C8149" s="164" t="s">
        <v>523</v>
      </c>
      <c r="D8149" s="164" t="s">
        <v>525</v>
      </c>
      <c r="E8149" s="164" t="s">
        <v>531</v>
      </c>
      <c r="F8149" s="193">
        <v>45722</v>
      </c>
      <c r="G8149" s="164" t="s">
        <v>722</v>
      </c>
      <c r="H8149" s="194">
        <v>461864</v>
      </c>
      <c r="I8149" s="164" t="s">
        <v>22</v>
      </c>
      <c r="L8149" s="164">
        <v>2024</v>
      </c>
      <c r="M8149" s="164" t="s">
        <v>525</v>
      </c>
      <c r="N8149" s="164" t="s">
        <v>569</v>
      </c>
    </row>
    <row r="8150" spans="1:14" s="164" customFormat="1" ht="15" x14ac:dyDescent="0.15">
      <c r="A8150" s="164" t="s">
        <v>521</v>
      </c>
      <c r="B8150" s="164" t="s">
        <v>617</v>
      </c>
      <c r="C8150" s="164" t="s">
        <v>523</v>
      </c>
      <c r="D8150" s="164" t="s">
        <v>525</v>
      </c>
      <c r="E8150" s="164" t="s">
        <v>531</v>
      </c>
      <c r="F8150" s="193">
        <v>45722</v>
      </c>
      <c r="G8150" s="164" t="s">
        <v>589</v>
      </c>
      <c r="H8150" s="194">
        <v>48609</v>
      </c>
      <c r="I8150" s="164" t="s">
        <v>22</v>
      </c>
      <c r="L8150" s="164">
        <v>2024</v>
      </c>
      <c r="M8150" s="164" t="s">
        <v>525</v>
      </c>
      <c r="N8150" s="164" t="s">
        <v>569</v>
      </c>
    </row>
    <row r="8151" spans="1:14" s="164" customFormat="1" ht="15" x14ac:dyDescent="0.15">
      <c r="A8151" s="164" t="s">
        <v>521</v>
      </c>
      <c r="B8151" s="164" t="s">
        <v>603</v>
      </c>
      <c r="C8151" s="164" t="s">
        <v>523</v>
      </c>
      <c r="D8151" s="164" t="s">
        <v>525</v>
      </c>
      <c r="E8151" s="164" t="s">
        <v>525</v>
      </c>
      <c r="F8151" s="193">
        <v>45722</v>
      </c>
      <c r="G8151" s="164" t="s">
        <v>604</v>
      </c>
      <c r="H8151" s="194">
        <v>22992</v>
      </c>
      <c r="I8151" s="164" t="s">
        <v>22</v>
      </c>
      <c r="L8151" s="164">
        <v>2024</v>
      </c>
      <c r="M8151" s="164" t="s">
        <v>525</v>
      </c>
      <c r="N8151" s="164" t="s">
        <v>569</v>
      </c>
    </row>
    <row r="8152" spans="1:14" s="164" customFormat="1" ht="15" x14ac:dyDescent="0.15">
      <c r="A8152" s="164" t="s">
        <v>521</v>
      </c>
      <c r="B8152" s="164" t="s">
        <v>617</v>
      </c>
      <c r="C8152" s="164" t="s">
        <v>523</v>
      </c>
      <c r="D8152" s="164" t="s">
        <v>525</v>
      </c>
      <c r="E8152" s="164" t="s">
        <v>525</v>
      </c>
      <c r="F8152" s="193">
        <v>45722</v>
      </c>
      <c r="G8152" s="164" t="s">
        <v>23</v>
      </c>
      <c r="H8152" s="194">
        <v>39600</v>
      </c>
      <c r="I8152" s="164" t="s">
        <v>22</v>
      </c>
      <c r="L8152" s="164">
        <v>2024</v>
      </c>
      <c r="M8152" s="164" t="s">
        <v>525</v>
      </c>
      <c r="N8152" s="164" t="s">
        <v>569</v>
      </c>
    </row>
    <row r="8153" spans="1:14" s="164" customFormat="1" ht="15" x14ac:dyDescent="0.15">
      <c r="A8153" s="164" t="s">
        <v>521</v>
      </c>
      <c r="B8153" s="164" t="s">
        <v>647</v>
      </c>
      <c r="C8153" s="164" t="s">
        <v>523</v>
      </c>
      <c r="D8153" s="164" t="s">
        <v>525</v>
      </c>
      <c r="E8153" s="164" t="s">
        <v>525</v>
      </c>
      <c r="F8153" s="193">
        <v>45722</v>
      </c>
      <c r="G8153" s="164" t="s">
        <v>650</v>
      </c>
      <c r="H8153" s="194">
        <v>715147</v>
      </c>
      <c r="I8153" s="164" t="s">
        <v>16</v>
      </c>
      <c r="L8153" s="164">
        <v>2024</v>
      </c>
      <c r="M8153" s="164" t="s">
        <v>525</v>
      </c>
      <c r="N8153" s="164" t="s">
        <v>569</v>
      </c>
    </row>
    <row r="8154" spans="1:14" s="164" customFormat="1" ht="15" x14ac:dyDescent="0.15">
      <c r="A8154" s="164" t="s">
        <v>521</v>
      </c>
      <c r="B8154" s="164" t="s">
        <v>647</v>
      </c>
      <c r="C8154" s="164" t="s">
        <v>523</v>
      </c>
      <c r="D8154" s="164" t="s">
        <v>525</v>
      </c>
      <c r="E8154" s="164" t="s">
        <v>519</v>
      </c>
      <c r="F8154" s="193">
        <v>45722</v>
      </c>
      <c r="G8154" s="164" t="s">
        <v>650</v>
      </c>
      <c r="H8154" s="194">
        <v>11880</v>
      </c>
      <c r="I8154" s="164" t="s">
        <v>16</v>
      </c>
      <c r="L8154" s="164">
        <v>2024</v>
      </c>
      <c r="M8154" s="164" t="s">
        <v>525</v>
      </c>
      <c r="N8154" s="164" t="s">
        <v>569</v>
      </c>
    </row>
    <row r="8155" spans="1:14" s="164" customFormat="1" ht="15" x14ac:dyDescent="0.15">
      <c r="A8155" s="164" t="s">
        <v>521</v>
      </c>
      <c r="B8155" s="164" t="s">
        <v>647</v>
      </c>
      <c r="C8155" s="164" t="s">
        <v>535</v>
      </c>
      <c r="D8155" s="164" t="s">
        <v>525</v>
      </c>
      <c r="E8155" s="164" t="s">
        <v>531</v>
      </c>
      <c r="F8155" s="193">
        <v>45722</v>
      </c>
      <c r="G8155" s="164" t="s">
        <v>650</v>
      </c>
      <c r="H8155" s="194">
        <v>47850</v>
      </c>
      <c r="I8155" s="164" t="s">
        <v>16</v>
      </c>
      <c r="L8155" s="164">
        <v>2024</v>
      </c>
      <c r="M8155" s="164" t="s">
        <v>525</v>
      </c>
      <c r="N8155" s="164" t="s">
        <v>569</v>
      </c>
    </row>
    <row r="8156" spans="1:14" s="164" customFormat="1" ht="15" x14ac:dyDescent="0.15">
      <c r="A8156" s="164" t="s">
        <v>521</v>
      </c>
      <c r="B8156" s="164" t="s">
        <v>647</v>
      </c>
      <c r="C8156" s="164" t="s">
        <v>523</v>
      </c>
      <c r="D8156" s="164" t="s">
        <v>525</v>
      </c>
      <c r="E8156" s="164" t="s">
        <v>531</v>
      </c>
      <c r="F8156" s="193">
        <v>45722</v>
      </c>
      <c r="G8156" s="164" t="s">
        <v>650</v>
      </c>
      <c r="H8156" s="194">
        <v>709654</v>
      </c>
      <c r="I8156" s="164" t="s">
        <v>16</v>
      </c>
      <c r="L8156" s="164">
        <v>2024</v>
      </c>
      <c r="M8156" s="164" t="s">
        <v>525</v>
      </c>
      <c r="N8156" s="164" t="s">
        <v>569</v>
      </c>
    </row>
    <row r="8157" spans="1:14" s="164" customFormat="1" ht="15" x14ac:dyDescent="0.15">
      <c r="A8157" s="164" t="s">
        <v>521</v>
      </c>
      <c r="B8157" s="164" t="s">
        <v>647</v>
      </c>
      <c r="C8157" s="164" t="s">
        <v>523</v>
      </c>
      <c r="D8157" s="164" t="s">
        <v>525</v>
      </c>
      <c r="E8157" s="164" t="s">
        <v>525</v>
      </c>
      <c r="F8157" s="193">
        <v>45722</v>
      </c>
      <c r="G8157" s="164" t="s">
        <v>648</v>
      </c>
      <c r="H8157" s="194">
        <v>100637</v>
      </c>
      <c r="I8157" s="164" t="s">
        <v>16</v>
      </c>
      <c r="L8157" s="164">
        <v>2024</v>
      </c>
      <c r="M8157" s="164" t="s">
        <v>525</v>
      </c>
      <c r="N8157" s="164" t="s">
        <v>569</v>
      </c>
    </row>
    <row r="8158" spans="1:14" s="164" customFormat="1" ht="15" x14ac:dyDescent="0.15">
      <c r="A8158" s="164" t="s">
        <v>521</v>
      </c>
      <c r="B8158" s="164" t="s">
        <v>647</v>
      </c>
      <c r="C8158" s="164" t="s">
        <v>523</v>
      </c>
      <c r="D8158" s="164" t="s">
        <v>525</v>
      </c>
      <c r="E8158" s="164" t="s">
        <v>531</v>
      </c>
      <c r="F8158" s="193">
        <v>45722</v>
      </c>
      <c r="G8158" s="164" t="s">
        <v>648</v>
      </c>
      <c r="H8158" s="194">
        <v>89232</v>
      </c>
      <c r="I8158" s="164" t="s">
        <v>16</v>
      </c>
      <c r="L8158" s="164">
        <v>2024</v>
      </c>
      <c r="M8158" s="164" t="s">
        <v>525</v>
      </c>
      <c r="N8158" s="164" t="s">
        <v>569</v>
      </c>
    </row>
    <row r="8159" spans="1:14" s="164" customFormat="1" ht="15" x14ac:dyDescent="0.15">
      <c r="A8159" s="164" t="s">
        <v>521</v>
      </c>
      <c r="B8159" s="164" t="s">
        <v>647</v>
      </c>
      <c r="C8159" s="164" t="s">
        <v>523</v>
      </c>
      <c r="D8159" s="164" t="s">
        <v>525</v>
      </c>
      <c r="E8159" s="164" t="s">
        <v>525</v>
      </c>
      <c r="F8159" s="193">
        <v>45722</v>
      </c>
      <c r="G8159" s="164" t="s">
        <v>651</v>
      </c>
      <c r="H8159" s="194">
        <v>83714</v>
      </c>
      <c r="I8159" s="164" t="s">
        <v>16</v>
      </c>
      <c r="L8159" s="164">
        <v>2024</v>
      </c>
      <c r="M8159" s="164" t="s">
        <v>525</v>
      </c>
      <c r="N8159" s="164" t="s">
        <v>569</v>
      </c>
    </row>
    <row r="8160" spans="1:14" s="164" customFormat="1" ht="15" x14ac:dyDescent="0.15">
      <c r="A8160" s="164" t="s">
        <v>521</v>
      </c>
      <c r="B8160" s="164" t="s">
        <v>647</v>
      </c>
      <c r="C8160" s="164" t="s">
        <v>523</v>
      </c>
      <c r="D8160" s="164" t="s">
        <v>525</v>
      </c>
      <c r="E8160" s="164" t="s">
        <v>525</v>
      </c>
      <c r="F8160" s="193">
        <v>45722</v>
      </c>
      <c r="G8160" s="164" t="s">
        <v>649</v>
      </c>
      <c r="H8160" s="194">
        <v>631884</v>
      </c>
      <c r="I8160" s="164" t="s">
        <v>16</v>
      </c>
      <c r="L8160" s="164">
        <v>2024</v>
      </c>
      <c r="M8160" s="164" t="s">
        <v>525</v>
      </c>
      <c r="N8160" s="164" t="s">
        <v>569</v>
      </c>
    </row>
    <row r="8161" spans="1:14" s="164" customFormat="1" ht="15" x14ac:dyDescent="0.15">
      <c r="A8161" s="164" t="s">
        <v>521</v>
      </c>
      <c r="B8161" s="164" t="s">
        <v>647</v>
      </c>
      <c r="C8161" s="164" t="s">
        <v>523</v>
      </c>
      <c r="D8161" s="164" t="s">
        <v>525</v>
      </c>
      <c r="E8161" s="164" t="s">
        <v>531</v>
      </c>
      <c r="F8161" s="193">
        <v>45722</v>
      </c>
      <c r="G8161" s="164" t="s">
        <v>649</v>
      </c>
      <c r="H8161" s="194">
        <v>78298</v>
      </c>
      <c r="I8161" s="164" t="s">
        <v>16</v>
      </c>
      <c r="L8161" s="164">
        <v>2024</v>
      </c>
      <c r="M8161" s="164" t="s">
        <v>525</v>
      </c>
      <c r="N8161" s="164" t="s">
        <v>569</v>
      </c>
    </row>
    <row r="8162" spans="1:14" s="164" customFormat="1" ht="15" x14ac:dyDescent="0.15">
      <c r="A8162" s="164" t="s">
        <v>521</v>
      </c>
      <c r="B8162" s="164" t="s">
        <v>617</v>
      </c>
      <c r="C8162" s="164" t="s">
        <v>523</v>
      </c>
      <c r="D8162" s="164" t="s">
        <v>525</v>
      </c>
      <c r="E8162" s="164" t="s">
        <v>531</v>
      </c>
      <c r="F8162" s="193">
        <v>45722</v>
      </c>
      <c r="G8162" s="164" t="s">
        <v>587</v>
      </c>
      <c r="H8162" s="194">
        <v>42766</v>
      </c>
      <c r="I8162" s="164" t="s">
        <v>22</v>
      </c>
      <c r="L8162" s="164">
        <v>2024</v>
      </c>
      <c r="M8162" s="164" t="s">
        <v>525</v>
      </c>
      <c r="N8162" s="164" t="s">
        <v>569</v>
      </c>
    </row>
    <row r="8163" spans="1:14" s="164" customFormat="1" ht="15" x14ac:dyDescent="0.15">
      <c r="A8163" s="164" t="s">
        <v>521</v>
      </c>
      <c r="B8163" s="164" t="s">
        <v>647</v>
      </c>
      <c r="C8163" s="164" t="s">
        <v>523</v>
      </c>
      <c r="D8163" s="164" t="s">
        <v>525</v>
      </c>
      <c r="E8163" s="164" t="s">
        <v>531</v>
      </c>
      <c r="F8163" s="193">
        <v>45722</v>
      </c>
      <c r="G8163" s="164" t="s">
        <v>653</v>
      </c>
      <c r="H8163" s="194">
        <v>333168</v>
      </c>
      <c r="I8163" s="164" t="s">
        <v>22</v>
      </c>
      <c r="L8163" s="164">
        <v>2024</v>
      </c>
      <c r="M8163" s="164" t="s">
        <v>525</v>
      </c>
      <c r="N8163" s="164" t="s">
        <v>569</v>
      </c>
    </row>
    <row r="8164" spans="1:14" s="164" customFormat="1" ht="15" x14ac:dyDescent="0.15">
      <c r="A8164" s="164" t="s">
        <v>521</v>
      </c>
      <c r="B8164" s="164" t="s">
        <v>617</v>
      </c>
      <c r="C8164" s="164" t="s">
        <v>523</v>
      </c>
      <c r="D8164" s="164" t="s">
        <v>525</v>
      </c>
      <c r="E8164" s="164" t="s">
        <v>531</v>
      </c>
      <c r="F8164" s="193">
        <v>45721</v>
      </c>
      <c r="G8164" s="164" t="s">
        <v>587</v>
      </c>
      <c r="H8164" s="194">
        <v>118800</v>
      </c>
      <c r="I8164" s="164" t="s">
        <v>22</v>
      </c>
      <c r="L8164" s="164">
        <v>2024</v>
      </c>
      <c r="M8164" s="164" t="s">
        <v>525</v>
      </c>
      <c r="N8164" s="164" t="s">
        <v>569</v>
      </c>
    </row>
    <row r="8165" spans="1:14" s="164" customFormat="1" ht="15" x14ac:dyDescent="0.15">
      <c r="A8165" s="164" t="s">
        <v>521</v>
      </c>
      <c r="B8165" s="164" t="s">
        <v>586</v>
      </c>
      <c r="C8165" s="164" t="s">
        <v>523</v>
      </c>
      <c r="D8165" s="164" t="s">
        <v>525</v>
      </c>
      <c r="E8165" s="164" t="s">
        <v>531</v>
      </c>
      <c r="F8165" s="193">
        <v>45721</v>
      </c>
      <c r="G8165" s="164" t="s">
        <v>587</v>
      </c>
      <c r="H8165" s="194">
        <v>87318</v>
      </c>
      <c r="I8165" s="164" t="s">
        <v>22</v>
      </c>
      <c r="L8165" s="164">
        <v>2024</v>
      </c>
      <c r="M8165" s="164" t="s">
        <v>525</v>
      </c>
      <c r="N8165" s="164" t="s">
        <v>569</v>
      </c>
    </row>
    <row r="8166" spans="1:14" s="164" customFormat="1" ht="15" x14ac:dyDescent="0.15">
      <c r="A8166" s="164" t="s">
        <v>521</v>
      </c>
      <c r="B8166" s="164" t="s">
        <v>647</v>
      </c>
      <c r="C8166" s="164" t="s">
        <v>523</v>
      </c>
      <c r="D8166" s="164" t="s">
        <v>525</v>
      </c>
      <c r="E8166" s="164" t="s">
        <v>531</v>
      </c>
      <c r="F8166" s="193">
        <v>45721</v>
      </c>
      <c r="G8166" s="164" t="s">
        <v>653</v>
      </c>
      <c r="H8166" s="194">
        <v>290840</v>
      </c>
      <c r="I8166" s="164" t="s">
        <v>22</v>
      </c>
      <c r="L8166" s="164">
        <v>2024</v>
      </c>
      <c r="M8166" s="164" t="s">
        <v>525</v>
      </c>
      <c r="N8166" s="164" t="s">
        <v>569</v>
      </c>
    </row>
    <row r="8167" spans="1:14" s="164" customFormat="1" ht="15" x14ac:dyDescent="0.15">
      <c r="A8167" s="164" t="s">
        <v>521</v>
      </c>
      <c r="B8167" s="164" t="s">
        <v>617</v>
      </c>
      <c r="C8167" s="164" t="s">
        <v>523</v>
      </c>
      <c r="D8167" s="164" t="s">
        <v>525</v>
      </c>
      <c r="E8167" s="164" t="s">
        <v>525</v>
      </c>
      <c r="F8167" s="193">
        <v>45721</v>
      </c>
      <c r="G8167" s="164" t="s">
        <v>568</v>
      </c>
      <c r="H8167" s="194">
        <v>261254</v>
      </c>
      <c r="I8167" s="164" t="s">
        <v>22</v>
      </c>
      <c r="L8167" s="164">
        <v>2024</v>
      </c>
      <c r="M8167" s="164" t="s">
        <v>525</v>
      </c>
      <c r="N8167" s="164" t="s">
        <v>569</v>
      </c>
    </row>
    <row r="8168" spans="1:14" s="164" customFormat="1" ht="15" x14ac:dyDescent="0.15">
      <c r="A8168" s="164" t="s">
        <v>521</v>
      </c>
      <c r="B8168" s="164" t="s">
        <v>617</v>
      </c>
      <c r="C8168" s="164" t="s">
        <v>523</v>
      </c>
      <c r="D8168" s="164" t="s">
        <v>525</v>
      </c>
      <c r="E8168" s="164" t="s">
        <v>531</v>
      </c>
      <c r="F8168" s="193">
        <v>45721</v>
      </c>
      <c r="G8168" s="164" t="s">
        <v>568</v>
      </c>
      <c r="H8168" s="194">
        <v>243672</v>
      </c>
      <c r="I8168" s="164" t="s">
        <v>22</v>
      </c>
      <c r="L8168" s="164">
        <v>2024</v>
      </c>
      <c r="M8168" s="164" t="s">
        <v>525</v>
      </c>
      <c r="N8168" s="164" t="s">
        <v>569</v>
      </c>
    </row>
    <row r="8169" spans="1:14" s="164" customFormat="1" ht="15" x14ac:dyDescent="0.15">
      <c r="A8169" s="164" t="s">
        <v>521</v>
      </c>
      <c r="B8169" s="164" t="s">
        <v>638</v>
      </c>
      <c r="C8169" s="164" t="s">
        <v>523</v>
      </c>
      <c r="D8169" s="164" t="s">
        <v>525</v>
      </c>
      <c r="E8169" s="164" t="s">
        <v>519</v>
      </c>
      <c r="F8169" s="193">
        <v>45721</v>
      </c>
      <c r="G8169" s="164" t="s">
        <v>568</v>
      </c>
      <c r="H8169" s="194">
        <v>357500</v>
      </c>
      <c r="I8169" s="164" t="s">
        <v>22</v>
      </c>
      <c r="L8169" s="164">
        <v>2024</v>
      </c>
      <c r="M8169" s="164" t="s">
        <v>525</v>
      </c>
      <c r="N8169" s="164" t="s">
        <v>569</v>
      </c>
    </row>
    <row r="8170" spans="1:14" s="164" customFormat="1" ht="15" x14ac:dyDescent="0.15">
      <c r="A8170" s="164" t="s">
        <v>521</v>
      </c>
      <c r="B8170" s="164" t="s">
        <v>638</v>
      </c>
      <c r="C8170" s="164" t="s">
        <v>523</v>
      </c>
      <c r="D8170" s="164" t="s">
        <v>525</v>
      </c>
      <c r="E8170" s="164" t="s">
        <v>531</v>
      </c>
      <c r="F8170" s="193">
        <v>45721</v>
      </c>
      <c r="G8170" s="164" t="s">
        <v>568</v>
      </c>
      <c r="H8170" s="194">
        <v>357500</v>
      </c>
      <c r="I8170" s="164" t="s">
        <v>22</v>
      </c>
      <c r="L8170" s="164">
        <v>2024</v>
      </c>
      <c r="M8170" s="164" t="s">
        <v>525</v>
      </c>
      <c r="N8170" s="164" t="s">
        <v>569</v>
      </c>
    </row>
    <row r="8171" spans="1:14" s="164" customFormat="1" ht="15" x14ac:dyDescent="0.15">
      <c r="A8171" s="164" t="s">
        <v>521</v>
      </c>
      <c r="B8171" s="164" t="s">
        <v>586</v>
      </c>
      <c r="C8171" s="164" t="s">
        <v>523</v>
      </c>
      <c r="D8171" s="164" t="s">
        <v>525</v>
      </c>
      <c r="E8171" s="164" t="s">
        <v>525</v>
      </c>
      <c r="F8171" s="193">
        <v>45721</v>
      </c>
      <c r="G8171" s="164" t="s">
        <v>568</v>
      </c>
      <c r="H8171" s="194">
        <v>1543344</v>
      </c>
      <c r="I8171" s="164" t="s">
        <v>22</v>
      </c>
      <c r="L8171" s="164">
        <v>2024</v>
      </c>
      <c r="M8171" s="164" t="s">
        <v>525</v>
      </c>
      <c r="N8171" s="164" t="s">
        <v>569</v>
      </c>
    </row>
    <row r="8172" spans="1:14" s="164" customFormat="1" ht="15" x14ac:dyDescent="0.15">
      <c r="A8172" s="164" t="s">
        <v>521</v>
      </c>
      <c r="B8172" s="164" t="s">
        <v>617</v>
      </c>
      <c r="C8172" s="164" t="s">
        <v>523</v>
      </c>
      <c r="D8172" s="164" t="s">
        <v>525</v>
      </c>
      <c r="E8172" s="164" t="s">
        <v>531</v>
      </c>
      <c r="F8172" s="193">
        <v>45721</v>
      </c>
      <c r="G8172" s="164" t="s">
        <v>589</v>
      </c>
      <c r="H8172" s="194">
        <v>1798658</v>
      </c>
      <c r="I8172" s="164" t="s">
        <v>22</v>
      </c>
      <c r="L8172" s="164">
        <v>2024</v>
      </c>
      <c r="M8172" s="164" t="s">
        <v>525</v>
      </c>
      <c r="N8172" s="164" t="s">
        <v>569</v>
      </c>
    </row>
    <row r="8173" spans="1:14" s="164" customFormat="1" ht="15" x14ac:dyDescent="0.15">
      <c r="A8173" s="164" t="s">
        <v>521</v>
      </c>
      <c r="B8173" s="164" t="s">
        <v>617</v>
      </c>
      <c r="C8173" s="164" t="s">
        <v>523</v>
      </c>
      <c r="D8173" s="164" t="s">
        <v>525</v>
      </c>
      <c r="E8173" s="164" t="s">
        <v>525</v>
      </c>
      <c r="F8173" s="193">
        <v>45721</v>
      </c>
      <c r="G8173" s="164" t="s">
        <v>23</v>
      </c>
      <c r="H8173" s="194">
        <v>596908</v>
      </c>
      <c r="I8173" s="164" t="s">
        <v>22</v>
      </c>
      <c r="L8173" s="164">
        <v>2024</v>
      </c>
      <c r="M8173" s="164" t="s">
        <v>525</v>
      </c>
      <c r="N8173" s="164" t="s">
        <v>569</v>
      </c>
    </row>
    <row r="8174" spans="1:14" s="164" customFormat="1" ht="15" x14ac:dyDescent="0.15">
      <c r="A8174" s="164" t="s">
        <v>521</v>
      </c>
      <c r="B8174" s="164" t="s">
        <v>617</v>
      </c>
      <c r="C8174" s="164" t="s">
        <v>523</v>
      </c>
      <c r="D8174" s="164" t="s">
        <v>525</v>
      </c>
      <c r="E8174" s="164" t="s">
        <v>531</v>
      </c>
      <c r="F8174" s="193">
        <v>45721</v>
      </c>
      <c r="G8174" s="164" t="s">
        <v>23</v>
      </c>
      <c r="H8174" s="194">
        <v>1544860</v>
      </c>
      <c r="I8174" s="164" t="s">
        <v>22</v>
      </c>
      <c r="L8174" s="164">
        <v>2024</v>
      </c>
      <c r="M8174" s="164" t="s">
        <v>525</v>
      </c>
      <c r="N8174" s="164" t="s">
        <v>569</v>
      </c>
    </row>
    <row r="8175" spans="1:14" s="164" customFormat="1" ht="15" x14ac:dyDescent="0.15">
      <c r="A8175" s="164" t="s">
        <v>521</v>
      </c>
      <c r="B8175" s="164" t="s">
        <v>638</v>
      </c>
      <c r="C8175" s="164" t="s">
        <v>523</v>
      </c>
      <c r="D8175" s="164" t="s">
        <v>525</v>
      </c>
      <c r="E8175" s="164" t="s">
        <v>531</v>
      </c>
      <c r="F8175" s="193">
        <v>45721</v>
      </c>
      <c r="G8175" s="164" t="s">
        <v>23</v>
      </c>
      <c r="H8175" s="194">
        <v>86603</v>
      </c>
      <c r="I8175" s="164" t="s">
        <v>22</v>
      </c>
      <c r="L8175" s="164">
        <v>2024</v>
      </c>
      <c r="M8175" s="164" t="s">
        <v>525</v>
      </c>
      <c r="N8175" s="164" t="s">
        <v>569</v>
      </c>
    </row>
    <row r="8176" spans="1:14" s="164" customFormat="1" ht="15" x14ac:dyDescent="0.15">
      <c r="A8176" s="164" t="s">
        <v>521</v>
      </c>
      <c r="B8176" s="164" t="s">
        <v>617</v>
      </c>
      <c r="C8176" s="164" t="s">
        <v>523</v>
      </c>
      <c r="D8176" s="164" t="s">
        <v>525</v>
      </c>
      <c r="E8176" s="164" t="s">
        <v>531</v>
      </c>
      <c r="F8176" s="193">
        <v>45721</v>
      </c>
      <c r="G8176" s="164" t="s">
        <v>720</v>
      </c>
      <c r="H8176" s="194">
        <v>37400</v>
      </c>
      <c r="I8176" s="164" t="s">
        <v>22</v>
      </c>
      <c r="L8176" s="164">
        <v>2024</v>
      </c>
      <c r="M8176" s="164" t="s">
        <v>525</v>
      </c>
      <c r="N8176" s="164" t="s">
        <v>569</v>
      </c>
    </row>
    <row r="8177" spans="1:14" s="164" customFormat="1" ht="15" x14ac:dyDescent="0.15">
      <c r="A8177" s="164" t="s">
        <v>521</v>
      </c>
      <c r="B8177" s="164" t="s">
        <v>647</v>
      </c>
      <c r="C8177" s="164" t="s">
        <v>523</v>
      </c>
      <c r="D8177" s="164" t="s">
        <v>525</v>
      </c>
      <c r="E8177" s="164" t="s">
        <v>525</v>
      </c>
      <c r="F8177" s="193">
        <v>45721</v>
      </c>
      <c r="G8177" s="164" t="s">
        <v>650</v>
      </c>
      <c r="H8177" s="194">
        <v>307674</v>
      </c>
      <c r="I8177" s="164" t="s">
        <v>16</v>
      </c>
      <c r="L8177" s="164">
        <v>2024</v>
      </c>
      <c r="M8177" s="164" t="s">
        <v>525</v>
      </c>
      <c r="N8177" s="164" t="s">
        <v>569</v>
      </c>
    </row>
    <row r="8178" spans="1:14" s="164" customFormat="1" ht="15" x14ac:dyDescent="0.15">
      <c r="A8178" s="164" t="s">
        <v>521</v>
      </c>
      <c r="B8178" s="164" t="s">
        <v>647</v>
      </c>
      <c r="C8178" s="164" t="s">
        <v>535</v>
      </c>
      <c r="D8178" s="164" t="s">
        <v>525</v>
      </c>
      <c r="E8178" s="164" t="s">
        <v>519</v>
      </c>
      <c r="F8178" s="193">
        <v>45721</v>
      </c>
      <c r="G8178" s="164" t="s">
        <v>650</v>
      </c>
      <c r="H8178" s="194">
        <v>7480</v>
      </c>
      <c r="I8178" s="164" t="s">
        <v>16</v>
      </c>
      <c r="L8178" s="164">
        <v>2024</v>
      </c>
      <c r="M8178" s="164" t="s">
        <v>525</v>
      </c>
      <c r="N8178" s="164" t="s">
        <v>569</v>
      </c>
    </row>
    <row r="8179" spans="1:14" s="164" customFormat="1" ht="15" x14ac:dyDescent="0.15">
      <c r="A8179" s="164" t="s">
        <v>521</v>
      </c>
      <c r="B8179" s="164" t="s">
        <v>647</v>
      </c>
      <c r="C8179" s="164" t="s">
        <v>523</v>
      </c>
      <c r="D8179" s="164" t="s">
        <v>525</v>
      </c>
      <c r="E8179" s="164" t="s">
        <v>519</v>
      </c>
      <c r="F8179" s="193">
        <v>45721</v>
      </c>
      <c r="G8179" s="164" t="s">
        <v>650</v>
      </c>
      <c r="H8179" s="194">
        <v>20570</v>
      </c>
      <c r="I8179" s="164" t="s">
        <v>16</v>
      </c>
      <c r="L8179" s="164">
        <v>2024</v>
      </c>
      <c r="M8179" s="164" t="s">
        <v>525</v>
      </c>
      <c r="N8179" s="164" t="s">
        <v>569</v>
      </c>
    </row>
    <row r="8180" spans="1:14" s="164" customFormat="1" ht="15" x14ac:dyDescent="0.15">
      <c r="A8180" s="164" t="s">
        <v>521</v>
      </c>
      <c r="B8180" s="164" t="s">
        <v>647</v>
      </c>
      <c r="C8180" s="164" t="s">
        <v>535</v>
      </c>
      <c r="D8180" s="164" t="s">
        <v>525</v>
      </c>
      <c r="E8180" s="164" t="s">
        <v>531</v>
      </c>
      <c r="F8180" s="193">
        <v>45721</v>
      </c>
      <c r="G8180" s="164" t="s">
        <v>650</v>
      </c>
      <c r="H8180" s="194">
        <v>41250</v>
      </c>
      <c r="I8180" s="164" t="s">
        <v>16</v>
      </c>
      <c r="L8180" s="164">
        <v>2024</v>
      </c>
      <c r="M8180" s="164" t="s">
        <v>525</v>
      </c>
      <c r="N8180" s="164" t="s">
        <v>569</v>
      </c>
    </row>
    <row r="8181" spans="1:14" s="164" customFormat="1" ht="15" x14ac:dyDescent="0.15">
      <c r="A8181" s="164" t="s">
        <v>521</v>
      </c>
      <c r="B8181" s="164" t="s">
        <v>647</v>
      </c>
      <c r="C8181" s="164" t="s">
        <v>523</v>
      </c>
      <c r="D8181" s="164" t="s">
        <v>525</v>
      </c>
      <c r="E8181" s="164" t="s">
        <v>531</v>
      </c>
      <c r="F8181" s="193">
        <v>45721</v>
      </c>
      <c r="G8181" s="164" t="s">
        <v>650</v>
      </c>
      <c r="H8181" s="194">
        <v>538925</v>
      </c>
      <c r="I8181" s="164" t="s">
        <v>16</v>
      </c>
      <c r="L8181" s="164">
        <v>2024</v>
      </c>
      <c r="M8181" s="164" t="s">
        <v>525</v>
      </c>
      <c r="N8181" s="164" t="s">
        <v>569</v>
      </c>
    </row>
    <row r="8182" spans="1:14" s="164" customFormat="1" ht="15" x14ac:dyDescent="0.15">
      <c r="A8182" s="164" t="s">
        <v>521</v>
      </c>
      <c r="B8182" s="164" t="s">
        <v>647</v>
      </c>
      <c r="C8182" s="164" t="s">
        <v>523</v>
      </c>
      <c r="D8182" s="164" t="s">
        <v>525</v>
      </c>
      <c r="E8182" s="164" t="s">
        <v>525</v>
      </c>
      <c r="F8182" s="193">
        <v>45721</v>
      </c>
      <c r="G8182" s="164" t="s">
        <v>648</v>
      </c>
      <c r="H8182" s="194">
        <v>4783</v>
      </c>
      <c r="I8182" s="164" t="s">
        <v>16</v>
      </c>
      <c r="L8182" s="164">
        <v>2024</v>
      </c>
      <c r="M8182" s="164" t="s">
        <v>525</v>
      </c>
      <c r="N8182" s="164" t="s">
        <v>569</v>
      </c>
    </row>
    <row r="8183" spans="1:14" s="164" customFormat="1" ht="15" x14ac:dyDescent="0.15">
      <c r="A8183" s="164" t="s">
        <v>521</v>
      </c>
      <c r="B8183" s="164" t="s">
        <v>647</v>
      </c>
      <c r="C8183" s="164" t="s">
        <v>523</v>
      </c>
      <c r="D8183" s="164" t="s">
        <v>525</v>
      </c>
      <c r="E8183" s="164" t="s">
        <v>531</v>
      </c>
      <c r="F8183" s="193">
        <v>45721</v>
      </c>
      <c r="G8183" s="164" t="s">
        <v>648</v>
      </c>
      <c r="H8183" s="194">
        <v>40973</v>
      </c>
      <c r="I8183" s="164" t="s">
        <v>16</v>
      </c>
      <c r="L8183" s="164">
        <v>2024</v>
      </c>
      <c r="M8183" s="164" t="s">
        <v>525</v>
      </c>
      <c r="N8183" s="164" t="s">
        <v>569</v>
      </c>
    </row>
    <row r="8184" spans="1:14" s="164" customFormat="1" ht="15" x14ac:dyDescent="0.15">
      <c r="A8184" s="164" t="s">
        <v>521</v>
      </c>
      <c r="B8184" s="164" t="s">
        <v>647</v>
      </c>
      <c r="C8184" s="164" t="s">
        <v>523</v>
      </c>
      <c r="D8184" s="164" t="s">
        <v>525</v>
      </c>
      <c r="E8184" s="164" t="s">
        <v>525</v>
      </c>
      <c r="F8184" s="193">
        <v>45721</v>
      </c>
      <c r="G8184" s="164" t="s">
        <v>649</v>
      </c>
      <c r="H8184" s="194">
        <v>937829</v>
      </c>
      <c r="I8184" s="164" t="s">
        <v>16</v>
      </c>
      <c r="L8184" s="164">
        <v>2024</v>
      </c>
      <c r="M8184" s="164" t="s">
        <v>525</v>
      </c>
      <c r="N8184" s="164" t="s">
        <v>569</v>
      </c>
    </row>
    <row r="8185" spans="1:14" s="164" customFormat="1" ht="15" x14ac:dyDescent="0.15">
      <c r="A8185" s="164" t="s">
        <v>521</v>
      </c>
      <c r="B8185" s="164" t="s">
        <v>647</v>
      </c>
      <c r="C8185" s="164" t="s">
        <v>523</v>
      </c>
      <c r="D8185" s="164" t="s">
        <v>525</v>
      </c>
      <c r="E8185" s="164" t="s">
        <v>531</v>
      </c>
      <c r="F8185" s="193">
        <v>45721</v>
      </c>
      <c r="G8185" s="164" t="s">
        <v>649</v>
      </c>
      <c r="H8185" s="194">
        <v>2021822</v>
      </c>
      <c r="I8185" s="164" t="s">
        <v>16</v>
      </c>
      <c r="L8185" s="164">
        <v>2024</v>
      </c>
      <c r="M8185" s="164" t="s">
        <v>525</v>
      </c>
      <c r="N8185" s="164" t="s">
        <v>569</v>
      </c>
    </row>
    <row r="8186" spans="1:14" s="164" customFormat="1" ht="15" x14ac:dyDescent="0.15">
      <c r="A8186" s="164" t="s">
        <v>521</v>
      </c>
      <c r="B8186" s="164" t="s">
        <v>647</v>
      </c>
      <c r="C8186" s="164" t="s">
        <v>523</v>
      </c>
      <c r="D8186" s="164" t="s">
        <v>525</v>
      </c>
      <c r="E8186" s="164" t="s">
        <v>531</v>
      </c>
      <c r="F8186" s="193">
        <v>45721</v>
      </c>
      <c r="G8186" s="164" t="s">
        <v>652</v>
      </c>
      <c r="H8186" s="194">
        <v>172480</v>
      </c>
      <c r="I8186" s="164" t="s">
        <v>16</v>
      </c>
      <c r="L8186" s="164">
        <v>2024</v>
      </c>
      <c r="M8186" s="164" t="s">
        <v>525</v>
      </c>
      <c r="N8186" s="164" t="s">
        <v>569</v>
      </c>
    </row>
    <row r="8187" spans="1:14" s="164" customFormat="1" ht="15" x14ac:dyDescent="0.15">
      <c r="A8187" s="164" t="s">
        <v>521</v>
      </c>
      <c r="B8187" s="164" t="s">
        <v>647</v>
      </c>
      <c r="C8187" s="164" t="s">
        <v>523</v>
      </c>
      <c r="D8187" s="164" t="s">
        <v>525</v>
      </c>
      <c r="E8187" s="164" t="s">
        <v>531</v>
      </c>
      <c r="F8187" s="193">
        <v>45720</v>
      </c>
      <c r="G8187" s="164" t="s">
        <v>653</v>
      </c>
      <c r="H8187" s="194">
        <v>81444</v>
      </c>
      <c r="I8187" s="164" t="s">
        <v>22</v>
      </c>
      <c r="L8187" s="164">
        <v>2024</v>
      </c>
      <c r="M8187" s="164" t="s">
        <v>525</v>
      </c>
      <c r="N8187" s="164" t="s">
        <v>569</v>
      </c>
    </row>
    <row r="8188" spans="1:14" s="164" customFormat="1" ht="15" x14ac:dyDescent="0.15">
      <c r="A8188" s="164" t="s">
        <v>521</v>
      </c>
      <c r="B8188" s="164" t="s">
        <v>617</v>
      </c>
      <c r="C8188" s="164" t="s">
        <v>523</v>
      </c>
      <c r="D8188" s="164" t="s">
        <v>525</v>
      </c>
      <c r="E8188" s="164" t="s">
        <v>531</v>
      </c>
      <c r="F8188" s="193">
        <v>45720</v>
      </c>
      <c r="G8188" s="164" t="s">
        <v>568</v>
      </c>
      <c r="H8188" s="194">
        <v>77440</v>
      </c>
      <c r="I8188" s="164" t="s">
        <v>22</v>
      </c>
      <c r="L8188" s="164">
        <v>2024</v>
      </c>
      <c r="M8188" s="164" t="s">
        <v>525</v>
      </c>
      <c r="N8188" s="164" t="s">
        <v>569</v>
      </c>
    </row>
    <row r="8189" spans="1:14" s="164" customFormat="1" ht="15" x14ac:dyDescent="0.15">
      <c r="A8189" s="164" t="s">
        <v>521</v>
      </c>
      <c r="B8189" s="164" t="s">
        <v>638</v>
      </c>
      <c r="C8189" s="164" t="s">
        <v>523</v>
      </c>
      <c r="D8189" s="164" t="s">
        <v>525</v>
      </c>
      <c r="E8189" s="164" t="s">
        <v>525</v>
      </c>
      <c r="F8189" s="193">
        <v>45720</v>
      </c>
      <c r="G8189" s="164" t="s">
        <v>589</v>
      </c>
      <c r="H8189" s="194">
        <v>41976</v>
      </c>
      <c r="I8189" s="164" t="s">
        <v>22</v>
      </c>
      <c r="L8189" s="164">
        <v>2024</v>
      </c>
      <c r="M8189" s="164" t="s">
        <v>525</v>
      </c>
      <c r="N8189" s="164" t="s">
        <v>569</v>
      </c>
    </row>
    <row r="8190" spans="1:14" s="164" customFormat="1" ht="15" x14ac:dyDescent="0.15">
      <c r="A8190" s="164" t="s">
        <v>521</v>
      </c>
      <c r="B8190" s="164" t="s">
        <v>603</v>
      </c>
      <c r="C8190" s="164" t="s">
        <v>523</v>
      </c>
      <c r="D8190" s="164" t="s">
        <v>525</v>
      </c>
      <c r="E8190" s="164" t="s">
        <v>525</v>
      </c>
      <c r="F8190" s="193">
        <v>45720</v>
      </c>
      <c r="G8190" s="164" t="s">
        <v>604</v>
      </c>
      <c r="H8190" s="194">
        <v>4490</v>
      </c>
      <c r="I8190" s="164" t="s">
        <v>22</v>
      </c>
      <c r="L8190" s="164">
        <v>2024</v>
      </c>
      <c r="M8190" s="164" t="s">
        <v>525</v>
      </c>
      <c r="N8190" s="164" t="s">
        <v>569</v>
      </c>
    </row>
    <row r="8191" spans="1:14" s="164" customFormat="1" ht="15" x14ac:dyDescent="0.15">
      <c r="A8191" s="164" t="s">
        <v>521</v>
      </c>
      <c r="B8191" s="164" t="s">
        <v>617</v>
      </c>
      <c r="C8191" s="164" t="s">
        <v>523</v>
      </c>
      <c r="D8191" s="164" t="s">
        <v>525</v>
      </c>
      <c r="E8191" s="164" t="s">
        <v>525</v>
      </c>
      <c r="F8191" s="193">
        <v>45720</v>
      </c>
      <c r="G8191" s="164" t="s">
        <v>23</v>
      </c>
      <c r="H8191" s="194">
        <v>633655</v>
      </c>
      <c r="I8191" s="164" t="s">
        <v>22</v>
      </c>
      <c r="L8191" s="164">
        <v>2024</v>
      </c>
      <c r="M8191" s="164" t="s">
        <v>525</v>
      </c>
      <c r="N8191" s="164" t="s">
        <v>569</v>
      </c>
    </row>
    <row r="8192" spans="1:14" s="164" customFormat="1" ht="15" x14ac:dyDescent="0.15">
      <c r="A8192" s="164" t="s">
        <v>521</v>
      </c>
      <c r="B8192" s="164" t="s">
        <v>617</v>
      </c>
      <c r="C8192" s="164" t="s">
        <v>523</v>
      </c>
      <c r="D8192" s="164" t="s">
        <v>525</v>
      </c>
      <c r="E8192" s="164" t="s">
        <v>531</v>
      </c>
      <c r="F8192" s="193">
        <v>45720</v>
      </c>
      <c r="G8192" s="164" t="s">
        <v>23</v>
      </c>
      <c r="H8192" s="194">
        <v>53900</v>
      </c>
      <c r="I8192" s="164" t="s">
        <v>22</v>
      </c>
      <c r="L8192" s="164">
        <v>2024</v>
      </c>
      <c r="M8192" s="164" t="s">
        <v>525</v>
      </c>
      <c r="N8192" s="164" t="s">
        <v>569</v>
      </c>
    </row>
    <row r="8193" spans="1:14" s="164" customFormat="1" ht="15" x14ac:dyDescent="0.15">
      <c r="A8193" s="164" t="s">
        <v>521</v>
      </c>
      <c r="B8193" s="164" t="s">
        <v>647</v>
      </c>
      <c r="C8193" s="164" t="s">
        <v>523</v>
      </c>
      <c r="D8193" s="164" t="s">
        <v>525</v>
      </c>
      <c r="E8193" s="164" t="s">
        <v>525</v>
      </c>
      <c r="F8193" s="193">
        <v>45720</v>
      </c>
      <c r="G8193" s="164" t="s">
        <v>650</v>
      </c>
      <c r="H8193" s="194">
        <v>665766</v>
      </c>
      <c r="I8193" s="164" t="s">
        <v>16</v>
      </c>
      <c r="L8193" s="164">
        <v>2024</v>
      </c>
      <c r="M8193" s="164" t="s">
        <v>525</v>
      </c>
      <c r="N8193" s="164" t="s">
        <v>569</v>
      </c>
    </row>
    <row r="8194" spans="1:14" s="164" customFormat="1" ht="15" x14ac:dyDescent="0.15">
      <c r="A8194" s="164" t="s">
        <v>521</v>
      </c>
      <c r="B8194" s="164" t="s">
        <v>647</v>
      </c>
      <c r="C8194" s="164" t="s">
        <v>535</v>
      </c>
      <c r="D8194" s="164" t="s">
        <v>525</v>
      </c>
      <c r="E8194" s="164" t="s">
        <v>519</v>
      </c>
      <c r="F8194" s="193">
        <v>45720</v>
      </c>
      <c r="G8194" s="164" t="s">
        <v>650</v>
      </c>
      <c r="H8194" s="194">
        <v>89760</v>
      </c>
      <c r="I8194" s="164" t="s">
        <v>16</v>
      </c>
      <c r="L8194" s="164">
        <v>2024</v>
      </c>
      <c r="M8194" s="164" t="s">
        <v>525</v>
      </c>
      <c r="N8194" s="164" t="s">
        <v>569</v>
      </c>
    </row>
    <row r="8195" spans="1:14" s="164" customFormat="1" ht="15" x14ac:dyDescent="0.15">
      <c r="A8195" s="164" t="s">
        <v>521</v>
      </c>
      <c r="B8195" s="164" t="s">
        <v>647</v>
      </c>
      <c r="C8195" s="164" t="s">
        <v>523</v>
      </c>
      <c r="D8195" s="164" t="s">
        <v>525</v>
      </c>
      <c r="E8195" s="164" t="s">
        <v>519</v>
      </c>
      <c r="F8195" s="193">
        <v>45720</v>
      </c>
      <c r="G8195" s="164" t="s">
        <v>650</v>
      </c>
      <c r="H8195" s="194">
        <v>50118</v>
      </c>
      <c r="I8195" s="164" t="s">
        <v>16</v>
      </c>
      <c r="L8195" s="164">
        <v>2024</v>
      </c>
      <c r="M8195" s="164" t="s">
        <v>525</v>
      </c>
      <c r="N8195" s="164" t="s">
        <v>569</v>
      </c>
    </row>
    <row r="8196" spans="1:14" s="164" customFormat="1" ht="15" x14ac:dyDescent="0.15">
      <c r="A8196" s="164" t="s">
        <v>521</v>
      </c>
      <c r="B8196" s="164" t="s">
        <v>647</v>
      </c>
      <c r="C8196" s="164" t="s">
        <v>535</v>
      </c>
      <c r="D8196" s="164" t="s">
        <v>525</v>
      </c>
      <c r="E8196" s="164" t="s">
        <v>531</v>
      </c>
      <c r="F8196" s="193">
        <v>45720</v>
      </c>
      <c r="G8196" s="164" t="s">
        <v>650</v>
      </c>
      <c r="H8196" s="194">
        <v>66198</v>
      </c>
      <c r="I8196" s="164" t="s">
        <v>16</v>
      </c>
      <c r="L8196" s="164">
        <v>2024</v>
      </c>
      <c r="M8196" s="164" t="s">
        <v>525</v>
      </c>
      <c r="N8196" s="164" t="s">
        <v>569</v>
      </c>
    </row>
    <row r="8197" spans="1:14" s="164" customFormat="1" ht="15" x14ac:dyDescent="0.15">
      <c r="A8197" s="164" t="s">
        <v>521</v>
      </c>
      <c r="B8197" s="164" t="s">
        <v>647</v>
      </c>
      <c r="C8197" s="164" t="s">
        <v>523</v>
      </c>
      <c r="D8197" s="164" t="s">
        <v>525</v>
      </c>
      <c r="E8197" s="164" t="s">
        <v>531</v>
      </c>
      <c r="F8197" s="193">
        <v>45720</v>
      </c>
      <c r="G8197" s="164" t="s">
        <v>650</v>
      </c>
      <c r="H8197" s="194">
        <v>1149170</v>
      </c>
      <c r="I8197" s="164" t="s">
        <v>16</v>
      </c>
      <c r="L8197" s="164">
        <v>2024</v>
      </c>
      <c r="M8197" s="164" t="s">
        <v>525</v>
      </c>
      <c r="N8197" s="164" t="s">
        <v>569</v>
      </c>
    </row>
    <row r="8198" spans="1:14" s="164" customFormat="1" ht="15" x14ac:dyDescent="0.15">
      <c r="A8198" s="164" t="s">
        <v>521</v>
      </c>
      <c r="B8198" s="164" t="s">
        <v>647</v>
      </c>
      <c r="C8198" s="164" t="s">
        <v>523</v>
      </c>
      <c r="D8198" s="164" t="s">
        <v>525</v>
      </c>
      <c r="E8198" s="164" t="s">
        <v>525</v>
      </c>
      <c r="F8198" s="193">
        <v>45720</v>
      </c>
      <c r="G8198" s="164" t="s">
        <v>648</v>
      </c>
      <c r="H8198" s="194">
        <v>3716</v>
      </c>
      <c r="I8198" s="164" t="s">
        <v>16</v>
      </c>
      <c r="L8198" s="164">
        <v>2024</v>
      </c>
      <c r="M8198" s="164" t="s">
        <v>525</v>
      </c>
      <c r="N8198" s="164" t="s">
        <v>569</v>
      </c>
    </row>
    <row r="8199" spans="1:14" s="164" customFormat="1" ht="15" x14ac:dyDescent="0.15">
      <c r="A8199" s="164" t="s">
        <v>521</v>
      </c>
      <c r="B8199" s="164" t="s">
        <v>647</v>
      </c>
      <c r="C8199" s="164" t="s">
        <v>523</v>
      </c>
      <c r="D8199" s="164" t="s">
        <v>525</v>
      </c>
      <c r="E8199" s="164" t="s">
        <v>531</v>
      </c>
      <c r="F8199" s="193">
        <v>45720</v>
      </c>
      <c r="G8199" s="164" t="s">
        <v>648</v>
      </c>
      <c r="H8199" s="194">
        <v>81136</v>
      </c>
      <c r="I8199" s="164" t="s">
        <v>16</v>
      </c>
      <c r="L8199" s="164">
        <v>2024</v>
      </c>
      <c r="M8199" s="164" t="s">
        <v>525</v>
      </c>
      <c r="N8199" s="164" t="s">
        <v>569</v>
      </c>
    </row>
    <row r="8200" spans="1:14" s="164" customFormat="1" ht="15" x14ac:dyDescent="0.15">
      <c r="A8200" s="164" t="s">
        <v>521</v>
      </c>
      <c r="B8200" s="164" t="s">
        <v>647</v>
      </c>
      <c r="C8200" s="164" t="s">
        <v>523</v>
      </c>
      <c r="D8200" s="164" t="s">
        <v>525</v>
      </c>
      <c r="E8200" s="164" t="s">
        <v>525</v>
      </c>
      <c r="F8200" s="193">
        <v>45720</v>
      </c>
      <c r="G8200" s="164" t="s">
        <v>651</v>
      </c>
      <c r="H8200" s="194">
        <v>623597</v>
      </c>
      <c r="I8200" s="164" t="s">
        <v>16</v>
      </c>
      <c r="L8200" s="164">
        <v>2024</v>
      </c>
      <c r="M8200" s="164" t="s">
        <v>525</v>
      </c>
      <c r="N8200" s="164" t="s">
        <v>569</v>
      </c>
    </row>
    <row r="8201" spans="1:14" s="164" customFormat="1" ht="15" x14ac:dyDescent="0.15">
      <c r="A8201" s="164" t="s">
        <v>521</v>
      </c>
      <c r="B8201" s="164" t="s">
        <v>647</v>
      </c>
      <c r="C8201" s="164" t="s">
        <v>523</v>
      </c>
      <c r="D8201" s="164" t="s">
        <v>525</v>
      </c>
      <c r="E8201" s="164" t="s">
        <v>531</v>
      </c>
      <c r="F8201" s="193">
        <v>45720</v>
      </c>
      <c r="G8201" s="164" t="s">
        <v>651</v>
      </c>
      <c r="H8201" s="194">
        <v>438086</v>
      </c>
      <c r="I8201" s="164" t="s">
        <v>16</v>
      </c>
      <c r="L8201" s="164">
        <v>2024</v>
      </c>
      <c r="M8201" s="164" t="s">
        <v>525</v>
      </c>
      <c r="N8201" s="164" t="s">
        <v>569</v>
      </c>
    </row>
    <row r="8202" spans="1:14" s="164" customFormat="1" ht="15" x14ac:dyDescent="0.15">
      <c r="A8202" s="164" t="s">
        <v>521</v>
      </c>
      <c r="B8202" s="164" t="s">
        <v>647</v>
      </c>
      <c r="C8202" s="164" t="s">
        <v>523</v>
      </c>
      <c r="D8202" s="164" t="s">
        <v>525</v>
      </c>
      <c r="E8202" s="164" t="s">
        <v>525</v>
      </c>
      <c r="F8202" s="193">
        <v>45720</v>
      </c>
      <c r="G8202" s="164" t="s">
        <v>649</v>
      </c>
      <c r="H8202" s="194">
        <v>4981959</v>
      </c>
      <c r="I8202" s="164" t="s">
        <v>16</v>
      </c>
      <c r="L8202" s="164">
        <v>2024</v>
      </c>
      <c r="M8202" s="164" t="s">
        <v>525</v>
      </c>
      <c r="N8202" s="164" t="s">
        <v>569</v>
      </c>
    </row>
    <row r="8203" spans="1:14" s="164" customFormat="1" ht="15" x14ac:dyDescent="0.15">
      <c r="A8203" s="164" t="s">
        <v>521</v>
      </c>
      <c r="B8203" s="164" t="s">
        <v>647</v>
      </c>
      <c r="C8203" s="164" t="s">
        <v>523</v>
      </c>
      <c r="D8203" s="164" t="s">
        <v>525</v>
      </c>
      <c r="E8203" s="164" t="s">
        <v>531</v>
      </c>
      <c r="F8203" s="193">
        <v>45720</v>
      </c>
      <c r="G8203" s="164" t="s">
        <v>649</v>
      </c>
      <c r="H8203" s="194">
        <v>472417</v>
      </c>
      <c r="I8203" s="164" t="s">
        <v>16</v>
      </c>
      <c r="L8203" s="164">
        <v>2024</v>
      </c>
      <c r="M8203" s="164" t="s">
        <v>525</v>
      </c>
      <c r="N8203" s="164" t="s">
        <v>569</v>
      </c>
    </row>
    <row r="8204" spans="1:14" s="164" customFormat="1" ht="15" x14ac:dyDescent="0.15">
      <c r="A8204" s="164" t="s">
        <v>521</v>
      </c>
      <c r="B8204" s="164" t="s">
        <v>647</v>
      </c>
      <c r="C8204" s="164" t="s">
        <v>523</v>
      </c>
      <c r="D8204" s="164" t="s">
        <v>525</v>
      </c>
      <c r="E8204" s="164" t="s">
        <v>531</v>
      </c>
      <c r="F8204" s="193">
        <v>45720</v>
      </c>
      <c r="G8204" s="164" t="s">
        <v>652</v>
      </c>
      <c r="H8204" s="194">
        <v>338514</v>
      </c>
      <c r="I8204" s="164" t="s">
        <v>16</v>
      </c>
      <c r="L8204" s="164">
        <v>2024</v>
      </c>
      <c r="M8204" s="164" t="s">
        <v>525</v>
      </c>
      <c r="N8204" s="164" t="s">
        <v>569</v>
      </c>
    </row>
    <row r="8205" spans="1:14" s="164" customFormat="1" ht="15" x14ac:dyDescent="0.15">
      <c r="A8205" s="164" t="s">
        <v>521</v>
      </c>
      <c r="B8205" s="164" t="s">
        <v>638</v>
      </c>
      <c r="C8205" s="164" t="s">
        <v>523</v>
      </c>
      <c r="D8205" s="164" t="s">
        <v>525</v>
      </c>
      <c r="E8205" s="164" t="s">
        <v>519</v>
      </c>
      <c r="F8205" s="193">
        <v>45720</v>
      </c>
      <c r="G8205" s="164" t="s">
        <v>619</v>
      </c>
      <c r="H8205" s="194">
        <v>250250</v>
      </c>
      <c r="I8205" s="164" t="s">
        <v>22</v>
      </c>
      <c r="L8205" s="164">
        <v>2024</v>
      </c>
      <c r="M8205" s="164" t="s">
        <v>525</v>
      </c>
      <c r="N8205" s="164" t="s">
        <v>569</v>
      </c>
    </row>
    <row r="8206" spans="1:14" s="164" customFormat="1" ht="15" x14ac:dyDescent="0.15">
      <c r="A8206" s="164" t="s">
        <v>521</v>
      </c>
      <c r="B8206" s="164" t="s">
        <v>617</v>
      </c>
      <c r="C8206" s="164" t="s">
        <v>523</v>
      </c>
      <c r="D8206" s="164" t="s">
        <v>525</v>
      </c>
      <c r="E8206" s="164" t="s">
        <v>531</v>
      </c>
      <c r="F8206" s="193">
        <v>45719</v>
      </c>
      <c r="G8206" s="164" t="s">
        <v>619</v>
      </c>
      <c r="H8206" s="194">
        <v>118580</v>
      </c>
      <c r="I8206" s="164" t="s">
        <v>22</v>
      </c>
      <c r="L8206" s="164">
        <v>2024</v>
      </c>
      <c r="M8206" s="164" t="s">
        <v>525</v>
      </c>
      <c r="N8206" s="164" t="s">
        <v>569</v>
      </c>
    </row>
    <row r="8207" spans="1:14" s="164" customFormat="1" ht="15" x14ac:dyDescent="0.15">
      <c r="A8207" s="164" t="s">
        <v>521</v>
      </c>
      <c r="B8207" s="164" t="s">
        <v>586</v>
      </c>
      <c r="C8207" s="164" t="s">
        <v>523</v>
      </c>
      <c r="D8207" s="164" t="s">
        <v>525</v>
      </c>
      <c r="E8207" s="164" t="s">
        <v>531</v>
      </c>
      <c r="F8207" s="193">
        <v>45719</v>
      </c>
      <c r="G8207" s="164" t="s">
        <v>619</v>
      </c>
      <c r="H8207" s="194">
        <v>288288</v>
      </c>
      <c r="I8207" s="164" t="s">
        <v>22</v>
      </c>
      <c r="L8207" s="164">
        <v>2024</v>
      </c>
      <c r="M8207" s="164" t="s">
        <v>525</v>
      </c>
      <c r="N8207" s="164" t="s">
        <v>569</v>
      </c>
    </row>
    <row r="8208" spans="1:14" s="164" customFormat="1" ht="15" x14ac:dyDescent="0.15">
      <c r="A8208" s="164" t="s">
        <v>521</v>
      </c>
      <c r="B8208" s="164" t="s">
        <v>617</v>
      </c>
      <c r="C8208" s="164" t="s">
        <v>523</v>
      </c>
      <c r="D8208" s="164" t="s">
        <v>525</v>
      </c>
      <c r="E8208" s="164" t="s">
        <v>531</v>
      </c>
      <c r="F8208" s="193">
        <v>45719</v>
      </c>
      <c r="G8208" s="164" t="s">
        <v>724</v>
      </c>
      <c r="H8208" s="194">
        <v>73656</v>
      </c>
      <c r="I8208" s="164" t="s">
        <v>22</v>
      </c>
      <c r="L8208" s="164">
        <v>2024</v>
      </c>
      <c r="M8208" s="164" t="s">
        <v>525</v>
      </c>
      <c r="N8208" s="164" t="s">
        <v>569</v>
      </c>
    </row>
    <row r="8209" spans="1:14" s="164" customFormat="1" ht="15" x14ac:dyDescent="0.15">
      <c r="A8209" s="164" t="s">
        <v>521</v>
      </c>
      <c r="B8209" s="164" t="s">
        <v>647</v>
      </c>
      <c r="C8209" s="164" t="s">
        <v>523</v>
      </c>
      <c r="D8209" s="164" t="s">
        <v>525</v>
      </c>
      <c r="E8209" s="164" t="s">
        <v>531</v>
      </c>
      <c r="F8209" s="193">
        <v>45719</v>
      </c>
      <c r="G8209" s="164" t="s">
        <v>653</v>
      </c>
      <c r="H8209" s="194">
        <v>80036</v>
      </c>
      <c r="I8209" s="164" t="s">
        <v>22</v>
      </c>
      <c r="L8209" s="164">
        <v>2024</v>
      </c>
      <c r="M8209" s="164" t="s">
        <v>525</v>
      </c>
      <c r="N8209" s="164" t="s">
        <v>569</v>
      </c>
    </row>
    <row r="8210" spans="1:14" s="164" customFormat="1" ht="15" x14ac:dyDescent="0.15">
      <c r="A8210" s="164" t="s">
        <v>521</v>
      </c>
      <c r="B8210" s="164" t="s">
        <v>617</v>
      </c>
      <c r="C8210" s="164" t="s">
        <v>523</v>
      </c>
      <c r="D8210" s="164" t="s">
        <v>525</v>
      </c>
      <c r="E8210" s="164" t="s">
        <v>525</v>
      </c>
      <c r="F8210" s="193">
        <v>45719</v>
      </c>
      <c r="G8210" s="164" t="s">
        <v>568</v>
      </c>
      <c r="H8210" s="194">
        <v>37613</v>
      </c>
      <c r="I8210" s="164" t="s">
        <v>22</v>
      </c>
      <c r="L8210" s="164">
        <v>2024</v>
      </c>
      <c r="M8210" s="164" t="s">
        <v>525</v>
      </c>
      <c r="N8210" s="164" t="s">
        <v>569</v>
      </c>
    </row>
    <row r="8211" spans="1:14" s="164" customFormat="1" ht="15" x14ac:dyDescent="0.15">
      <c r="A8211" s="164" t="s">
        <v>521</v>
      </c>
      <c r="B8211" s="164" t="s">
        <v>617</v>
      </c>
      <c r="C8211" s="164" t="s">
        <v>523</v>
      </c>
      <c r="D8211" s="164" t="s">
        <v>525</v>
      </c>
      <c r="E8211" s="164" t="s">
        <v>531</v>
      </c>
      <c r="F8211" s="193">
        <v>45719</v>
      </c>
      <c r="G8211" s="164" t="s">
        <v>589</v>
      </c>
      <c r="H8211" s="194">
        <v>964392</v>
      </c>
      <c r="I8211" s="164" t="s">
        <v>22</v>
      </c>
      <c r="L8211" s="164">
        <v>2024</v>
      </c>
      <c r="M8211" s="164" t="s">
        <v>525</v>
      </c>
      <c r="N8211" s="164" t="s">
        <v>569</v>
      </c>
    </row>
    <row r="8212" spans="1:14" s="164" customFormat="1" ht="15" x14ac:dyDescent="0.15">
      <c r="A8212" s="164" t="s">
        <v>521</v>
      </c>
      <c r="B8212" s="164" t="s">
        <v>617</v>
      </c>
      <c r="C8212" s="164" t="s">
        <v>523</v>
      </c>
      <c r="D8212" s="164" t="s">
        <v>525</v>
      </c>
      <c r="E8212" s="164" t="s">
        <v>525</v>
      </c>
      <c r="F8212" s="193">
        <v>45719</v>
      </c>
      <c r="G8212" s="164" t="s">
        <v>23</v>
      </c>
      <c r="H8212" s="194">
        <v>203293</v>
      </c>
      <c r="I8212" s="164" t="s">
        <v>22</v>
      </c>
      <c r="L8212" s="164">
        <v>2024</v>
      </c>
      <c r="M8212" s="164" t="s">
        <v>525</v>
      </c>
      <c r="N8212" s="164" t="s">
        <v>569</v>
      </c>
    </row>
    <row r="8213" spans="1:14" s="164" customFormat="1" ht="15" x14ac:dyDescent="0.15">
      <c r="A8213" s="164" t="s">
        <v>521</v>
      </c>
      <c r="B8213" s="164" t="s">
        <v>617</v>
      </c>
      <c r="C8213" s="164" t="s">
        <v>523</v>
      </c>
      <c r="D8213" s="164" t="s">
        <v>525</v>
      </c>
      <c r="E8213" s="164" t="s">
        <v>531</v>
      </c>
      <c r="F8213" s="193">
        <v>45719</v>
      </c>
      <c r="G8213" s="164" t="s">
        <v>23</v>
      </c>
      <c r="H8213" s="194">
        <v>1675003</v>
      </c>
      <c r="I8213" s="164" t="s">
        <v>22</v>
      </c>
      <c r="L8213" s="164">
        <v>2024</v>
      </c>
      <c r="M8213" s="164" t="s">
        <v>525</v>
      </c>
      <c r="N8213" s="164" t="s">
        <v>569</v>
      </c>
    </row>
    <row r="8214" spans="1:14" s="164" customFormat="1" ht="15" x14ac:dyDescent="0.15">
      <c r="A8214" s="164" t="s">
        <v>521</v>
      </c>
      <c r="B8214" s="164" t="s">
        <v>617</v>
      </c>
      <c r="C8214" s="164" t="s">
        <v>523</v>
      </c>
      <c r="D8214" s="164" t="s">
        <v>525</v>
      </c>
      <c r="E8214" s="164" t="s">
        <v>531</v>
      </c>
      <c r="F8214" s="193">
        <v>45719</v>
      </c>
      <c r="G8214" s="164" t="s">
        <v>720</v>
      </c>
      <c r="H8214" s="194">
        <v>187000</v>
      </c>
      <c r="I8214" s="164" t="s">
        <v>22</v>
      </c>
      <c r="L8214" s="164">
        <v>2024</v>
      </c>
      <c r="M8214" s="164" t="s">
        <v>525</v>
      </c>
      <c r="N8214" s="164" t="s">
        <v>569</v>
      </c>
    </row>
    <row r="8215" spans="1:14" s="164" customFormat="1" ht="15" x14ac:dyDescent="0.15">
      <c r="A8215" s="164" t="s">
        <v>521</v>
      </c>
      <c r="B8215" s="164" t="s">
        <v>647</v>
      </c>
      <c r="C8215" s="164" t="s">
        <v>523</v>
      </c>
      <c r="D8215" s="164" t="s">
        <v>525</v>
      </c>
      <c r="E8215" s="164" t="s">
        <v>525</v>
      </c>
      <c r="F8215" s="193">
        <v>45719</v>
      </c>
      <c r="G8215" s="164" t="s">
        <v>650</v>
      </c>
      <c r="H8215" s="194">
        <v>2373116</v>
      </c>
      <c r="I8215" s="164" t="s">
        <v>16</v>
      </c>
      <c r="L8215" s="164">
        <v>2024</v>
      </c>
      <c r="M8215" s="164" t="s">
        <v>525</v>
      </c>
      <c r="N8215" s="164" t="s">
        <v>569</v>
      </c>
    </row>
    <row r="8216" spans="1:14" s="164" customFormat="1" ht="15" x14ac:dyDescent="0.15">
      <c r="A8216" s="164" t="s">
        <v>521</v>
      </c>
      <c r="B8216" s="164" t="s">
        <v>647</v>
      </c>
      <c r="C8216" s="164" t="s">
        <v>535</v>
      </c>
      <c r="D8216" s="164" t="s">
        <v>525</v>
      </c>
      <c r="E8216" s="164" t="s">
        <v>519</v>
      </c>
      <c r="F8216" s="193">
        <v>45719</v>
      </c>
      <c r="G8216" s="164" t="s">
        <v>650</v>
      </c>
      <c r="H8216" s="194">
        <v>14960</v>
      </c>
      <c r="I8216" s="164" t="s">
        <v>16</v>
      </c>
      <c r="L8216" s="164">
        <v>2024</v>
      </c>
      <c r="M8216" s="164" t="s">
        <v>525</v>
      </c>
      <c r="N8216" s="164" t="s">
        <v>569</v>
      </c>
    </row>
    <row r="8217" spans="1:14" s="164" customFormat="1" ht="15" x14ac:dyDescent="0.15">
      <c r="A8217" s="164" t="s">
        <v>521</v>
      </c>
      <c r="B8217" s="164" t="s">
        <v>647</v>
      </c>
      <c r="C8217" s="164" t="s">
        <v>523</v>
      </c>
      <c r="D8217" s="164" t="s">
        <v>525</v>
      </c>
      <c r="E8217" s="164" t="s">
        <v>519</v>
      </c>
      <c r="F8217" s="193">
        <v>45719</v>
      </c>
      <c r="G8217" s="164" t="s">
        <v>650</v>
      </c>
      <c r="H8217" s="194">
        <v>162653</v>
      </c>
      <c r="I8217" s="164" t="s">
        <v>16</v>
      </c>
      <c r="L8217" s="164">
        <v>2024</v>
      </c>
      <c r="M8217" s="164" t="s">
        <v>525</v>
      </c>
      <c r="N8217" s="164" t="s">
        <v>569</v>
      </c>
    </row>
    <row r="8218" spans="1:14" s="164" customFormat="1" ht="15" x14ac:dyDescent="0.15">
      <c r="A8218" s="164" t="s">
        <v>521</v>
      </c>
      <c r="B8218" s="164" t="s">
        <v>647</v>
      </c>
      <c r="C8218" s="164" t="s">
        <v>523</v>
      </c>
      <c r="D8218" s="164" t="s">
        <v>525</v>
      </c>
      <c r="E8218" s="164" t="s">
        <v>531</v>
      </c>
      <c r="F8218" s="193">
        <v>45719</v>
      </c>
      <c r="G8218" s="164" t="s">
        <v>650</v>
      </c>
      <c r="H8218" s="194">
        <v>2434144</v>
      </c>
      <c r="I8218" s="164" t="s">
        <v>16</v>
      </c>
      <c r="L8218" s="164">
        <v>2024</v>
      </c>
      <c r="M8218" s="164" t="s">
        <v>525</v>
      </c>
      <c r="N8218" s="164" t="s">
        <v>569</v>
      </c>
    </row>
    <row r="8219" spans="1:14" s="164" customFormat="1" ht="15" x14ac:dyDescent="0.15">
      <c r="A8219" s="164" t="s">
        <v>521</v>
      </c>
      <c r="B8219" s="164" t="s">
        <v>647</v>
      </c>
      <c r="C8219" s="164" t="s">
        <v>523</v>
      </c>
      <c r="D8219" s="164" t="s">
        <v>525</v>
      </c>
      <c r="E8219" s="164" t="s">
        <v>525</v>
      </c>
      <c r="F8219" s="193">
        <v>45719</v>
      </c>
      <c r="G8219" s="164" t="s">
        <v>648</v>
      </c>
      <c r="H8219" s="194">
        <v>1063</v>
      </c>
      <c r="I8219" s="164" t="s">
        <v>16</v>
      </c>
      <c r="L8219" s="164">
        <v>2024</v>
      </c>
      <c r="M8219" s="164" t="s">
        <v>525</v>
      </c>
      <c r="N8219" s="164" t="s">
        <v>569</v>
      </c>
    </row>
    <row r="8220" spans="1:14" s="164" customFormat="1" ht="15" x14ac:dyDescent="0.15">
      <c r="A8220" s="164" t="s">
        <v>521</v>
      </c>
      <c r="B8220" s="164" t="s">
        <v>647</v>
      </c>
      <c r="C8220" s="164" t="s">
        <v>523</v>
      </c>
      <c r="D8220" s="164" t="s">
        <v>525</v>
      </c>
      <c r="E8220" s="164" t="s">
        <v>531</v>
      </c>
      <c r="F8220" s="193">
        <v>45719</v>
      </c>
      <c r="G8220" s="164" t="s">
        <v>648</v>
      </c>
      <c r="H8220" s="194">
        <v>124573</v>
      </c>
      <c r="I8220" s="164" t="s">
        <v>16</v>
      </c>
      <c r="L8220" s="164">
        <v>2024</v>
      </c>
      <c r="M8220" s="164" t="s">
        <v>525</v>
      </c>
      <c r="N8220" s="164" t="s">
        <v>569</v>
      </c>
    </row>
    <row r="8221" spans="1:14" s="164" customFormat="1" ht="15" x14ac:dyDescent="0.15">
      <c r="A8221" s="164" t="s">
        <v>521</v>
      </c>
      <c r="B8221" s="164" t="s">
        <v>647</v>
      </c>
      <c r="C8221" s="164" t="s">
        <v>523</v>
      </c>
      <c r="D8221" s="164" t="s">
        <v>525</v>
      </c>
      <c r="E8221" s="164" t="s">
        <v>525</v>
      </c>
      <c r="F8221" s="193">
        <v>45719</v>
      </c>
      <c r="G8221" s="164" t="s">
        <v>658</v>
      </c>
      <c r="H8221" s="194">
        <v>1540</v>
      </c>
      <c r="I8221" s="164" t="s">
        <v>16</v>
      </c>
      <c r="L8221" s="164">
        <v>2024</v>
      </c>
      <c r="M8221" s="164" t="s">
        <v>525</v>
      </c>
      <c r="N8221" s="164" t="s">
        <v>569</v>
      </c>
    </row>
    <row r="8222" spans="1:14" s="164" customFormat="1" ht="15" x14ac:dyDescent="0.15">
      <c r="A8222" s="164" t="s">
        <v>521</v>
      </c>
      <c r="B8222" s="164" t="s">
        <v>647</v>
      </c>
      <c r="C8222" s="164" t="s">
        <v>523</v>
      </c>
      <c r="D8222" s="164" t="s">
        <v>525</v>
      </c>
      <c r="E8222" s="164" t="s">
        <v>525</v>
      </c>
      <c r="F8222" s="193">
        <v>45719</v>
      </c>
      <c r="G8222" s="164" t="s">
        <v>651</v>
      </c>
      <c r="H8222" s="194">
        <v>41912</v>
      </c>
      <c r="I8222" s="164" t="s">
        <v>16</v>
      </c>
      <c r="L8222" s="164">
        <v>2024</v>
      </c>
      <c r="M8222" s="164" t="s">
        <v>525</v>
      </c>
      <c r="N8222" s="164" t="s">
        <v>569</v>
      </c>
    </row>
    <row r="8223" spans="1:14" s="164" customFormat="1" ht="15" x14ac:dyDescent="0.15">
      <c r="A8223" s="164" t="s">
        <v>521</v>
      </c>
      <c r="B8223" s="164" t="s">
        <v>647</v>
      </c>
      <c r="C8223" s="164" t="s">
        <v>523</v>
      </c>
      <c r="D8223" s="164" t="s">
        <v>525</v>
      </c>
      <c r="E8223" s="164" t="s">
        <v>531</v>
      </c>
      <c r="F8223" s="193">
        <v>45719</v>
      </c>
      <c r="G8223" s="164" t="s">
        <v>651</v>
      </c>
      <c r="H8223" s="194">
        <v>264992</v>
      </c>
      <c r="I8223" s="164" t="s">
        <v>16</v>
      </c>
      <c r="L8223" s="164">
        <v>2024</v>
      </c>
      <c r="M8223" s="164" t="s">
        <v>525</v>
      </c>
      <c r="N8223" s="164" t="s">
        <v>569</v>
      </c>
    </row>
    <row r="8224" spans="1:14" s="164" customFormat="1" ht="15" x14ac:dyDescent="0.15">
      <c r="A8224" s="164" t="s">
        <v>521</v>
      </c>
      <c r="B8224" s="164" t="s">
        <v>647</v>
      </c>
      <c r="C8224" s="164" t="s">
        <v>523</v>
      </c>
      <c r="D8224" s="164" t="s">
        <v>525</v>
      </c>
      <c r="E8224" s="164" t="s">
        <v>525</v>
      </c>
      <c r="F8224" s="193">
        <v>45719</v>
      </c>
      <c r="G8224" s="164" t="s">
        <v>649</v>
      </c>
      <c r="H8224" s="194">
        <v>410128</v>
      </c>
      <c r="I8224" s="164" t="s">
        <v>16</v>
      </c>
      <c r="L8224" s="164">
        <v>2024</v>
      </c>
      <c r="M8224" s="164" t="s">
        <v>525</v>
      </c>
      <c r="N8224" s="164" t="s">
        <v>569</v>
      </c>
    </row>
    <row r="8225" spans="1:14" s="164" customFormat="1" ht="15" x14ac:dyDescent="0.15">
      <c r="A8225" s="164" t="s">
        <v>521</v>
      </c>
      <c r="B8225" s="164" t="s">
        <v>647</v>
      </c>
      <c r="C8225" s="164" t="s">
        <v>523</v>
      </c>
      <c r="D8225" s="164" t="s">
        <v>525</v>
      </c>
      <c r="E8225" s="164" t="s">
        <v>531</v>
      </c>
      <c r="F8225" s="193">
        <v>45719</v>
      </c>
      <c r="G8225" s="164" t="s">
        <v>649</v>
      </c>
      <c r="H8225" s="194">
        <v>555577</v>
      </c>
      <c r="I8225" s="164" t="s">
        <v>16</v>
      </c>
      <c r="L8225" s="164">
        <v>2024</v>
      </c>
      <c r="M8225" s="164" t="s">
        <v>525</v>
      </c>
      <c r="N8225" s="164" t="s">
        <v>569</v>
      </c>
    </row>
    <row r="8226" spans="1:14" s="164" customFormat="1" ht="15" x14ac:dyDescent="0.15">
      <c r="A8226" s="164" t="s">
        <v>521</v>
      </c>
      <c r="B8226" s="164" t="s">
        <v>647</v>
      </c>
      <c r="C8226" s="164" t="s">
        <v>523</v>
      </c>
      <c r="D8226" s="164" t="s">
        <v>525</v>
      </c>
      <c r="E8226" s="164" t="s">
        <v>531</v>
      </c>
      <c r="F8226" s="193">
        <v>45719</v>
      </c>
      <c r="G8226" s="164" t="s">
        <v>652</v>
      </c>
      <c r="H8226" s="194">
        <v>257083</v>
      </c>
      <c r="I8226" s="164" t="s">
        <v>16</v>
      </c>
      <c r="L8226" s="164">
        <v>2024</v>
      </c>
      <c r="M8226" s="164" t="s">
        <v>525</v>
      </c>
      <c r="N8226" s="164" t="s">
        <v>569</v>
      </c>
    </row>
    <row r="8227" spans="1:14" s="164" customFormat="1" ht="15" x14ac:dyDescent="0.15">
      <c r="A8227" s="164" t="s">
        <v>521</v>
      </c>
      <c r="B8227" s="164" t="s">
        <v>647</v>
      </c>
      <c r="C8227" s="164" t="s">
        <v>523</v>
      </c>
      <c r="D8227" s="164" t="s">
        <v>525</v>
      </c>
      <c r="E8227" s="164" t="s">
        <v>525</v>
      </c>
      <c r="F8227" s="193">
        <v>45716</v>
      </c>
      <c r="G8227" s="164" t="s">
        <v>650</v>
      </c>
      <c r="H8227" s="194">
        <v>601902</v>
      </c>
      <c r="I8227" s="164" t="s">
        <v>16</v>
      </c>
      <c r="L8227" s="164">
        <v>2024</v>
      </c>
      <c r="M8227" s="164" t="s">
        <v>525</v>
      </c>
      <c r="N8227" s="164" t="s">
        <v>569</v>
      </c>
    </row>
    <row r="8228" spans="1:14" s="164" customFormat="1" ht="15" x14ac:dyDescent="0.15">
      <c r="A8228" s="164" t="s">
        <v>521</v>
      </c>
      <c r="B8228" s="164" t="s">
        <v>647</v>
      </c>
      <c r="C8228" s="164" t="s">
        <v>523</v>
      </c>
      <c r="D8228" s="164" t="s">
        <v>525</v>
      </c>
      <c r="E8228" s="164" t="s">
        <v>519</v>
      </c>
      <c r="F8228" s="193">
        <v>45716</v>
      </c>
      <c r="G8228" s="164" t="s">
        <v>650</v>
      </c>
      <c r="H8228" s="194">
        <v>25210</v>
      </c>
      <c r="I8228" s="164" t="s">
        <v>16</v>
      </c>
      <c r="L8228" s="164">
        <v>2024</v>
      </c>
      <c r="M8228" s="164" t="s">
        <v>525</v>
      </c>
      <c r="N8228" s="164" t="s">
        <v>569</v>
      </c>
    </row>
    <row r="8229" spans="1:14" s="164" customFormat="1" ht="15" x14ac:dyDescent="0.15">
      <c r="A8229" s="164" t="s">
        <v>521</v>
      </c>
      <c r="B8229" s="164" t="s">
        <v>647</v>
      </c>
      <c r="C8229" s="164" t="s">
        <v>523</v>
      </c>
      <c r="D8229" s="164" t="s">
        <v>525</v>
      </c>
      <c r="E8229" s="164" t="s">
        <v>531</v>
      </c>
      <c r="F8229" s="193">
        <v>45716</v>
      </c>
      <c r="G8229" s="164" t="s">
        <v>650</v>
      </c>
      <c r="H8229" s="194">
        <v>1098909</v>
      </c>
      <c r="I8229" s="164" t="s">
        <v>16</v>
      </c>
      <c r="L8229" s="164">
        <v>2024</v>
      </c>
      <c r="M8229" s="164" t="s">
        <v>525</v>
      </c>
      <c r="N8229" s="164" t="s">
        <v>569</v>
      </c>
    </row>
    <row r="8230" spans="1:14" s="164" customFormat="1" ht="15" x14ac:dyDescent="0.15">
      <c r="A8230" s="164" t="s">
        <v>521</v>
      </c>
      <c r="B8230" s="164" t="s">
        <v>647</v>
      </c>
      <c r="C8230" s="164" t="s">
        <v>523</v>
      </c>
      <c r="D8230" s="164" t="s">
        <v>525</v>
      </c>
      <c r="E8230" s="164" t="s">
        <v>525</v>
      </c>
      <c r="F8230" s="193">
        <v>45716</v>
      </c>
      <c r="G8230" s="164" t="s">
        <v>648</v>
      </c>
      <c r="H8230" s="194">
        <v>145112</v>
      </c>
      <c r="I8230" s="164" t="s">
        <v>16</v>
      </c>
      <c r="L8230" s="164">
        <v>2024</v>
      </c>
      <c r="M8230" s="164" t="s">
        <v>525</v>
      </c>
      <c r="N8230" s="164" t="s">
        <v>569</v>
      </c>
    </row>
    <row r="8231" spans="1:14" s="164" customFormat="1" ht="15" x14ac:dyDescent="0.15">
      <c r="A8231" s="164" t="s">
        <v>521</v>
      </c>
      <c r="B8231" s="164" t="s">
        <v>647</v>
      </c>
      <c r="C8231" s="164" t="s">
        <v>523</v>
      </c>
      <c r="D8231" s="164" t="s">
        <v>525</v>
      </c>
      <c r="E8231" s="164" t="s">
        <v>531</v>
      </c>
      <c r="F8231" s="193">
        <v>45716</v>
      </c>
      <c r="G8231" s="164" t="s">
        <v>648</v>
      </c>
      <c r="H8231" s="194">
        <v>78558</v>
      </c>
      <c r="I8231" s="164" t="s">
        <v>16</v>
      </c>
      <c r="L8231" s="164">
        <v>2024</v>
      </c>
      <c r="M8231" s="164" t="s">
        <v>525</v>
      </c>
      <c r="N8231" s="164" t="s">
        <v>569</v>
      </c>
    </row>
    <row r="8232" spans="1:14" s="164" customFormat="1" ht="15" x14ac:dyDescent="0.15">
      <c r="A8232" s="164" t="s">
        <v>521</v>
      </c>
      <c r="B8232" s="164" t="s">
        <v>647</v>
      </c>
      <c r="C8232" s="164" t="s">
        <v>523</v>
      </c>
      <c r="D8232" s="164" t="s">
        <v>525</v>
      </c>
      <c r="E8232" s="164" t="s">
        <v>525</v>
      </c>
      <c r="F8232" s="193">
        <v>45716</v>
      </c>
      <c r="G8232" s="164" t="s">
        <v>658</v>
      </c>
      <c r="H8232" s="194">
        <v>27170</v>
      </c>
      <c r="I8232" s="164" t="s">
        <v>16</v>
      </c>
      <c r="L8232" s="164">
        <v>2024</v>
      </c>
      <c r="M8232" s="164" t="s">
        <v>525</v>
      </c>
      <c r="N8232" s="164" t="s">
        <v>569</v>
      </c>
    </row>
    <row r="8233" spans="1:14" s="164" customFormat="1" ht="15" x14ac:dyDescent="0.15">
      <c r="A8233" s="164" t="s">
        <v>521</v>
      </c>
      <c r="B8233" s="164" t="s">
        <v>647</v>
      </c>
      <c r="C8233" s="164" t="s">
        <v>523</v>
      </c>
      <c r="D8233" s="164" t="s">
        <v>525</v>
      </c>
      <c r="E8233" s="164" t="s">
        <v>525</v>
      </c>
      <c r="F8233" s="193">
        <v>45716</v>
      </c>
      <c r="G8233" s="164" t="s">
        <v>651</v>
      </c>
      <c r="H8233" s="194">
        <v>73361</v>
      </c>
      <c r="I8233" s="164" t="s">
        <v>16</v>
      </c>
      <c r="L8233" s="164">
        <v>2024</v>
      </c>
      <c r="M8233" s="164" t="s">
        <v>525</v>
      </c>
      <c r="N8233" s="164" t="s">
        <v>569</v>
      </c>
    </row>
    <row r="8234" spans="1:14" s="164" customFormat="1" ht="15" x14ac:dyDescent="0.15">
      <c r="A8234" s="164" t="s">
        <v>521</v>
      </c>
      <c r="B8234" s="164" t="s">
        <v>647</v>
      </c>
      <c r="C8234" s="164" t="s">
        <v>523</v>
      </c>
      <c r="D8234" s="164" t="s">
        <v>525</v>
      </c>
      <c r="E8234" s="164" t="s">
        <v>525</v>
      </c>
      <c r="F8234" s="193">
        <v>45716</v>
      </c>
      <c r="G8234" s="164" t="s">
        <v>649</v>
      </c>
      <c r="H8234" s="194">
        <v>233376</v>
      </c>
      <c r="I8234" s="164" t="s">
        <v>16</v>
      </c>
      <c r="L8234" s="164">
        <v>2024</v>
      </c>
      <c r="M8234" s="164" t="s">
        <v>525</v>
      </c>
      <c r="N8234" s="164" t="s">
        <v>569</v>
      </c>
    </row>
    <row r="8235" spans="1:14" s="164" customFormat="1" ht="15" x14ac:dyDescent="0.15">
      <c r="A8235" s="164" t="s">
        <v>521</v>
      </c>
      <c r="B8235" s="164" t="s">
        <v>647</v>
      </c>
      <c r="C8235" s="164" t="s">
        <v>523</v>
      </c>
      <c r="D8235" s="164" t="s">
        <v>525</v>
      </c>
      <c r="E8235" s="164" t="s">
        <v>531</v>
      </c>
      <c r="F8235" s="193">
        <v>45716</v>
      </c>
      <c r="G8235" s="164" t="s">
        <v>649</v>
      </c>
      <c r="H8235" s="194">
        <v>91366</v>
      </c>
      <c r="I8235" s="164" t="s">
        <v>16</v>
      </c>
      <c r="L8235" s="164">
        <v>2024</v>
      </c>
      <c r="M8235" s="164" t="s">
        <v>525</v>
      </c>
      <c r="N8235" s="164" t="s">
        <v>569</v>
      </c>
    </row>
    <row r="8236" spans="1:14" s="164" customFormat="1" ht="15" x14ac:dyDescent="0.15">
      <c r="A8236" s="164" t="s">
        <v>521</v>
      </c>
      <c r="B8236" s="164" t="s">
        <v>617</v>
      </c>
      <c r="C8236" s="164" t="s">
        <v>523</v>
      </c>
      <c r="D8236" s="164" t="s">
        <v>525</v>
      </c>
      <c r="E8236" s="164" t="s">
        <v>531</v>
      </c>
      <c r="F8236" s="193">
        <v>45716</v>
      </c>
      <c r="G8236" s="164" t="s">
        <v>620</v>
      </c>
      <c r="H8236" s="194">
        <v>128700</v>
      </c>
      <c r="I8236" s="164" t="s">
        <v>22</v>
      </c>
      <c r="L8236" s="164">
        <v>2024</v>
      </c>
      <c r="M8236" s="164" t="s">
        <v>525</v>
      </c>
      <c r="N8236" s="164" t="s">
        <v>569</v>
      </c>
    </row>
    <row r="8237" spans="1:14" s="164" customFormat="1" ht="15" x14ac:dyDescent="0.15">
      <c r="A8237" s="164" t="s">
        <v>521</v>
      </c>
      <c r="B8237" s="164" t="s">
        <v>617</v>
      </c>
      <c r="C8237" s="164" t="s">
        <v>523</v>
      </c>
      <c r="D8237" s="164" t="s">
        <v>525</v>
      </c>
      <c r="E8237" s="164" t="s">
        <v>531</v>
      </c>
      <c r="F8237" s="193">
        <v>45716</v>
      </c>
      <c r="G8237" s="164" t="s">
        <v>724</v>
      </c>
      <c r="H8237" s="194">
        <v>736560</v>
      </c>
      <c r="I8237" s="164" t="s">
        <v>22</v>
      </c>
      <c r="L8237" s="164">
        <v>2024</v>
      </c>
      <c r="M8237" s="164" t="s">
        <v>525</v>
      </c>
      <c r="N8237" s="164" t="s">
        <v>569</v>
      </c>
    </row>
    <row r="8238" spans="1:14" s="164" customFormat="1" ht="15" x14ac:dyDescent="0.15">
      <c r="A8238" s="164" t="s">
        <v>521</v>
      </c>
      <c r="B8238" s="164" t="s">
        <v>617</v>
      </c>
      <c r="C8238" s="164" t="s">
        <v>523</v>
      </c>
      <c r="D8238" s="164" t="s">
        <v>525</v>
      </c>
      <c r="E8238" s="164" t="s">
        <v>531</v>
      </c>
      <c r="F8238" s="193">
        <v>45716</v>
      </c>
      <c r="G8238" s="164" t="s">
        <v>587</v>
      </c>
      <c r="H8238" s="194">
        <v>126522</v>
      </c>
      <c r="I8238" s="164" t="s">
        <v>22</v>
      </c>
      <c r="L8238" s="164">
        <v>2024</v>
      </c>
      <c r="M8238" s="164" t="s">
        <v>525</v>
      </c>
      <c r="N8238" s="164" t="s">
        <v>569</v>
      </c>
    </row>
    <row r="8239" spans="1:14" s="164" customFormat="1" ht="15" x14ac:dyDescent="0.15">
      <c r="A8239" s="164" t="s">
        <v>521</v>
      </c>
      <c r="B8239" s="164" t="s">
        <v>586</v>
      </c>
      <c r="C8239" s="164" t="s">
        <v>523</v>
      </c>
      <c r="D8239" s="164" t="s">
        <v>525</v>
      </c>
      <c r="E8239" s="164" t="s">
        <v>531</v>
      </c>
      <c r="F8239" s="193">
        <v>45716</v>
      </c>
      <c r="G8239" s="164" t="s">
        <v>587</v>
      </c>
      <c r="H8239" s="194">
        <v>122177</v>
      </c>
      <c r="I8239" s="164" t="s">
        <v>22</v>
      </c>
      <c r="L8239" s="164">
        <v>2024</v>
      </c>
      <c r="M8239" s="164" t="s">
        <v>525</v>
      </c>
      <c r="N8239" s="164" t="s">
        <v>569</v>
      </c>
    </row>
    <row r="8240" spans="1:14" s="164" customFormat="1" ht="15" x14ac:dyDescent="0.15">
      <c r="A8240" s="164" t="s">
        <v>521</v>
      </c>
      <c r="B8240" s="164" t="s">
        <v>647</v>
      </c>
      <c r="C8240" s="164" t="s">
        <v>523</v>
      </c>
      <c r="D8240" s="164" t="s">
        <v>525</v>
      </c>
      <c r="E8240" s="164" t="s">
        <v>531</v>
      </c>
      <c r="F8240" s="193">
        <v>45716</v>
      </c>
      <c r="G8240" s="164" t="s">
        <v>653</v>
      </c>
      <c r="H8240" s="194">
        <v>486889</v>
      </c>
      <c r="I8240" s="164" t="s">
        <v>22</v>
      </c>
      <c r="L8240" s="164">
        <v>2024</v>
      </c>
      <c r="M8240" s="164" t="s">
        <v>525</v>
      </c>
      <c r="N8240" s="164" t="s">
        <v>569</v>
      </c>
    </row>
    <row r="8241" spans="1:14" s="164" customFormat="1" ht="15" x14ac:dyDescent="0.15">
      <c r="A8241" s="164" t="s">
        <v>521</v>
      </c>
      <c r="B8241" s="164" t="s">
        <v>617</v>
      </c>
      <c r="C8241" s="164" t="s">
        <v>523</v>
      </c>
      <c r="D8241" s="164" t="s">
        <v>525</v>
      </c>
      <c r="E8241" s="164" t="s">
        <v>525</v>
      </c>
      <c r="F8241" s="193">
        <v>45716</v>
      </c>
      <c r="G8241" s="164" t="s">
        <v>568</v>
      </c>
      <c r="H8241" s="194">
        <v>75227</v>
      </c>
      <c r="I8241" s="164" t="s">
        <v>22</v>
      </c>
      <c r="L8241" s="164">
        <v>2024</v>
      </c>
      <c r="M8241" s="164" t="s">
        <v>525</v>
      </c>
      <c r="N8241" s="164" t="s">
        <v>569</v>
      </c>
    </row>
    <row r="8242" spans="1:14" s="164" customFormat="1" ht="15" x14ac:dyDescent="0.15">
      <c r="A8242" s="164" t="s">
        <v>521</v>
      </c>
      <c r="B8242" s="164" t="s">
        <v>617</v>
      </c>
      <c r="C8242" s="164" t="s">
        <v>523</v>
      </c>
      <c r="D8242" s="164" t="s">
        <v>525</v>
      </c>
      <c r="E8242" s="164" t="s">
        <v>531</v>
      </c>
      <c r="F8242" s="193">
        <v>45716</v>
      </c>
      <c r="G8242" s="164" t="s">
        <v>568</v>
      </c>
      <c r="H8242" s="194">
        <v>80784</v>
      </c>
      <c r="I8242" s="164" t="s">
        <v>22</v>
      </c>
      <c r="L8242" s="164">
        <v>2024</v>
      </c>
      <c r="M8242" s="164" t="s">
        <v>525</v>
      </c>
      <c r="N8242" s="164" t="s">
        <v>569</v>
      </c>
    </row>
    <row r="8243" spans="1:14" s="164" customFormat="1" ht="15" x14ac:dyDescent="0.15">
      <c r="A8243" s="164" t="s">
        <v>521</v>
      </c>
      <c r="B8243" s="164" t="s">
        <v>617</v>
      </c>
      <c r="C8243" s="164" t="s">
        <v>523</v>
      </c>
      <c r="D8243" s="164" t="s">
        <v>525</v>
      </c>
      <c r="E8243" s="164" t="s">
        <v>525</v>
      </c>
      <c r="F8243" s="193">
        <v>45716</v>
      </c>
      <c r="G8243" s="164" t="s">
        <v>589</v>
      </c>
      <c r="H8243" s="194">
        <v>379460</v>
      </c>
      <c r="I8243" s="164" t="s">
        <v>22</v>
      </c>
      <c r="L8243" s="164">
        <v>2024</v>
      </c>
      <c r="M8243" s="164" t="s">
        <v>525</v>
      </c>
      <c r="N8243" s="164" t="s">
        <v>569</v>
      </c>
    </row>
    <row r="8244" spans="1:14" s="164" customFormat="1" ht="15" x14ac:dyDescent="0.15">
      <c r="A8244" s="164" t="s">
        <v>521</v>
      </c>
      <c r="B8244" s="164" t="s">
        <v>603</v>
      </c>
      <c r="C8244" s="164" t="s">
        <v>523</v>
      </c>
      <c r="D8244" s="164" t="s">
        <v>525</v>
      </c>
      <c r="E8244" s="164" t="s">
        <v>525</v>
      </c>
      <c r="F8244" s="193">
        <v>45716</v>
      </c>
      <c r="G8244" s="164" t="s">
        <v>604</v>
      </c>
      <c r="H8244" s="194">
        <v>10030</v>
      </c>
      <c r="I8244" s="164" t="s">
        <v>22</v>
      </c>
      <c r="L8244" s="164">
        <v>2024</v>
      </c>
      <c r="M8244" s="164" t="s">
        <v>525</v>
      </c>
      <c r="N8244" s="164" t="s">
        <v>569</v>
      </c>
    </row>
    <row r="8245" spans="1:14" s="164" customFormat="1" ht="15" x14ac:dyDescent="0.15">
      <c r="A8245" s="164" t="s">
        <v>521</v>
      </c>
      <c r="B8245" s="164" t="s">
        <v>647</v>
      </c>
      <c r="C8245" s="164" t="s">
        <v>523</v>
      </c>
      <c r="D8245" s="164" t="s">
        <v>525</v>
      </c>
      <c r="E8245" s="164" t="s">
        <v>531</v>
      </c>
      <c r="F8245" s="193">
        <v>45716</v>
      </c>
      <c r="G8245" s="164" t="s">
        <v>23</v>
      </c>
      <c r="H8245" s="194">
        <v>80520</v>
      </c>
      <c r="I8245" s="164" t="s">
        <v>22</v>
      </c>
      <c r="L8245" s="164">
        <v>2024</v>
      </c>
      <c r="M8245" s="164" t="s">
        <v>525</v>
      </c>
      <c r="N8245" s="164" t="s">
        <v>569</v>
      </c>
    </row>
    <row r="8246" spans="1:14" s="164" customFormat="1" ht="15" x14ac:dyDescent="0.15">
      <c r="A8246" s="164" t="s">
        <v>521</v>
      </c>
      <c r="B8246" s="164" t="s">
        <v>586</v>
      </c>
      <c r="C8246" s="164" t="s">
        <v>523</v>
      </c>
      <c r="D8246" s="164" t="s">
        <v>525</v>
      </c>
      <c r="E8246" s="164" t="s">
        <v>531</v>
      </c>
      <c r="F8246" s="193">
        <v>45716</v>
      </c>
      <c r="G8246" s="164" t="s">
        <v>23</v>
      </c>
      <c r="H8246" s="194">
        <v>130086</v>
      </c>
      <c r="I8246" s="164" t="s">
        <v>22</v>
      </c>
      <c r="L8246" s="164">
        <v>2024</v>
      </c>
      <c r="M8246" s="164" t="s">
        <v>525</v>
      </c>
      <c r="N8246" s="164" t="s">
        <v>569</v>
      </c>
    </row>
    <row r="8247" spans="1:14" s="164" customFormat="1" ht="15" x14ac:dyDescent="0.15">
      <c r="A8247" s="164" t="s">
        <v>521</v>
      </c>
      <c r="B8247" s="164" t="s">
        <v>617</v>
      </c>
      <c r="C8247" s="164" t="s">
        <v>523</v>
      </c>
      <c r="D8247" s="164" t="s">
        <v>525</v>
      </c>
      <c r="E8247" s="164" t="s">
        <v>531</v>
      </c>
      <c r="F8247" s="193">
        <v>45716</v>
      </c>
      <c r="G8247" s="164" t="s">
        <v>621</v>
      </c>
      <c r="H8247" s="194">
        <v>132000</v>
      </c>
      <c r="I8247" s="164" t="s">
        <v>22</v>
      </c>
      <c r="L8247" s="164">
        <v>2024</v>
      </c>
      <c r="M8247" s="164" t="s">
        <v>525</v>
      </c>
      <c r="N8247" s="164" t="s">
        <v>569</v>
      </c>
    </row>
    <row r="8248" spans="1:14" s="164" customFormat="1" ht="15" x14ac:dyDescent="0.15">
      <c r="A8248" s="164" t="s">
        <v>521</v>
      </c>
      <c r="B8248" s="164" t="s">
        <v>586</v>
      </c>
      <c r="C8248" s="164" t="s">
        <v>523</v>
      </c>
      <c r="D8248" s="164" t="s">
        <v>525</v>
      </c>
      <c r="E8248" s="164" t="s">
        <v>531</v>
      </c>
      <c r="F8248" s="193">
        <v>45715</v>
      </c>
      <c r="G8248" s="164" t="s">
        <v>619</v>
      </c>
      <c r="H8248" s="194">
        <v>22986</v>
      </c>
      <c r="I8248" s="164" t="s">
        <v>22</v>
      </c>
      <c r="L8248" s="164">
        <v>2024</v>
      </c>
      <c r="M8248" s="164" t="s">
        <v>525</v>
      </c>
      <c r="N8248" s="164" t="s">
        <v>569</v>
      </c>
    </row>
    <row r="8249" spans="1:14" s="164" customFormat="1" ht="15" x14ac:dyDescent="0.15">
      <c r="A8249" s="164" t="s">
        <v>521</v>
      </c>
      <c r="B8249" s="164" t="s">
        <v>617</v>
      </c>
      <c r="C8249" s="164" t="s">
        <v>523</v>
      </c>
      <c r="D8249" s="164" t="s">
        <v>525</v>
      </c>
      <c r="E8249" s="164" t="s">
        <v>531</v>
      </c>
      <c r="F8249" s="193">
        <v>45715</v>
      </c>
      <c r="G8249" s="164" t="s">
        <v>587</v>
      </c>
      <c r="H8249" s="194">
        <v>88000</v>
      </c>
      <c r="I8249" s="164" t="s">
        <v>22</v>
      </c>
      <c r="L8249" s="164">
        <v>2024</v>
      </c>
      <c r="M8249" s="164" t="s">
        <v>525</v>
      </c>
      <c r="N8249" s="164" t="s">
        <v>569</v>
      </c>
    </row>
    <row r="8250" spans="1:14" s="164" customFormat="1" ht="15" x14ac:dyDescent="0.15">
      <c r="A8250" s="164" t="s">
        <v>521</v>
      </c>
      <c r="B8250" s="164" t="s">
        <v>647</v>
      </c>
      <c r="C8250" s="164" t="s">
        <v>523</v>
      </c>
      <c r="D8250" s="164" t="s">
        <v>525</v>
      </c>
      <c r="E8250" s="164" t="s">
        <v>531</v>
      </c>
      <c r="F8250" s="193">
        <v>45715</v>
      </c>
      <c r="G8250" s="164" t="s">
        <v>653</v>
      </c>
      <c r="H8250" s="194">
        <v>671154</v>
      </c>
      <c r="I8250" s="164" t="s">
        <v>22</v>
      </c>
      <c r="L8250" s="164">
        <v>2024</v>
      </c>
      <c r="M8250" s="164" t="s">
        <v>525</v>
      </c>
      <c r="N8250" s="164" t="s">
        <v>569</v>
      </c>
    </row>
    <row r="8251" spans="1:14" s="164" customFormat="1" ht="15" x14ac:dyDescent="0.15">
      <c r="A8251" s="164" t="s">
        <v>521</v>
      </c>
      <c r="B8251" s="164" t="s">
        <v>617</v>
      </c>
      <c r="C8251" s="164" t="s">
        <v>523</v>
      </c>
      <c r="D8251" s="164" t="s">
        <v>525</v>
      </c>
      <c r="E8251" s="164" t="s">
        <v>525</v>
      </c>
      <c r="F8251" s="193">
        <v>45715</v>
      </c>
      <c r="G8251" s="164" t="s">
        <v>568</v>
      </c>
      <c r="H8251" s="194">
        <v>774972</v>
      </c>
      <c r="I8251" s="164" t="s">
        <v>22</v>
      </c>
      <c r="L8251" s="164">
        <v>2024</v>
      </c>
      <c r="M8251" s="164" t="s">
        <v>525</v>
      </c>
      <c r="N8251" s="164" t="s">
        <v>569</v>
      </c>
    </row>
    <row r="8252" spans="1:14" s="164" customFormat="1" ht="15" x14ac:dyDescent="0.15">
      <c r="A8252" s="164" t="s">
        <v>521</v>
      </c>
      <c r="B8252" s="164" t="s">
        <v>617</v>
      </c>
      <c r="C8252" s="164" t="s">
        <v>523</v>
      </c>
      <c r="D8252" s="164" t="s">
        <v>525</v>
      </c>
      <c r="E8252" s="164" t="s">
        <v>519</v>
      </c>
      <c r="F8252" s="193">
        <v>45715</v>
      </c>
      <c r="G8252" s="164" t="s">
        <v>568</v>
      </c>
      <c r="H8252" s="194">
        <v>35750</v>
      </c>
      <c r="I8252" s="164" t="s">
        <v>22</v>
      </c>
      <c r="L8252" s="164">
        <v>2024</v>
      </c>
      <c r="M8252" s="164" t="s">
        <v>525</v>
      </c>
      <c r="N8252" s="164" t="s">
        <v>569</v>
      </c>
    </row>
    <row r="8253" spans="1:14" s="164" customFormat="1" ht="15" x14ac:dyDescent="0.15">
      <c r="A8253" s="164" t="s">
        <v>521</v>
      </c>
      <c r="B8253" s="164" t="s">
        <v>617</v>
      </c>
      <c r="C8253" s="164" t="s">
        <v>523</v>
      </c>
      <c r="D8253" s="164" t="s">
        <v>525</v>
      </c>
      <c r="E8253" s="164" t="s">
        <v>531</v>
      </c>
      <c r="F8253" s="193">
        <v>45715</v>
      </c>
      <c r="G8253" s="164" t="s">
        <v>568</v>
      </c>
      <c r="H8253" s="194">
        <v>283800</v>
      </c>
      <c r="I8253" s="164" t="s">
        <v>22</v>
      </c>
      <c r="L8253" s="164">
        <v>2024</v>
      </c>
      <c r="M8253" s="164" t="s">
        <v>525</v>
      </c>
      <c r="N8253" s="164" t="s">
        <v>569</v>
      </c>
    </row>
    <row r="8254" spans="1:14" s="164" customFormat="1" ht="15" x14ac:dyDescent="0.15">
      <c r="A8254" s="164" t="s">
        <v>521</v>
      </c>
      <c r="B8254" s="164" t="s">
        <v>586</v>
      </c>
      <c r="C8254" s="164" t="s">
        <v>523</v>
      </c>
      <c r="D8254" s="164" t="s">
        <v>525</v>
      </c>
      <c r="E8254" s="164" t="s">
        <v>525</v>
      </c>
      <c r="F8254" s="193">
        <v>45715</v>
      </c>
      <c r="G8254" s="164" t="s">
        <v>568</v>
      </c>
      <c r="H8254" s="194">
        <v>470446</v>
      </c>
      <c r="I8254" s="164" t="s">
        <v>22</v>
      </c>
      <c r="L8254" s="164">
        <v>2024</v>
      </c>
      <c r="M8254" s="164" t="s">
        <v>525</v>
      </c>
      <c r="N8254" s="164" t="s">
        <v>569</v>
      </c>
    </row>
    <row r="8255" spans="1:14" s="164" customFormat="1" ht="15" x14ac:dyDescent="0.15">
      <c r="A8255" s="164" t="s">
        <v>521</v>
      </c>
      <c r="B8255" s="164" t="s">
        <v>617</v>
      </c>
      <c r="C8255" s="164" t="s">
        <v>523</v>
      </c>
      <c r="D8255" s="164" t="s">
        <v>525</v>
      </c>
      <c r="E8255" s="164" t="s">
        <v>525</v>
      </c>
      <c r="F8255" s="193">
        <v>45715</v>
      </c>
      <c r="G8255" s="164" t="s">
        <v>589</v>
      </c>
      <c r="H8255" s="194">
        <v>258560</v>
      </c>
      <c r="I8255" s="164" t="s">
        <v>22</v>
      </c>
      <c r="L8255" s="164">
        <v>2024</v>
      </c>
      <c r="M8255" s="164" t="s">
        <v>525</v>
      </c>
      <c r="N8255" s="164" t="s">
        <v>569</v>
      </c>
    </row>
    <row r="8256" spans="1:14" s="164" customFormat="1" ht="15" x14ac:dyDescent="0.15">
      <c r="A8256" s="164" t="s">
        <v>521</v>
      </c>
      <c r="B8256" s="164" t="s">
        <v>617</v>
      </c>
      <c r="C8256" s="164" t="s">
        <v>523</v>
      </c>
      <c r="D8256" s="164" t="s">
        <v>525</v>
      </c>
      <c r="E8256" s="164" t="s">
        <v>519</v>
      </c>
      <c r="F8256" s="193">
        <v>45715</v>
      </c>
      <c r="G8256" s="164" t="s">
        <v>589</v>
      </c>
      <c r="H8256" s="194">
        <v>97680</v>
      </c>
      <c r="I8256" s="164" t="s">
        <v>22</v>
      </c>
      <c r="L8256" s="164">
        <v>2024</v>
      </c>
      <c r="M8256" s="164" t="s">
        <v>525</v>
      </c>
      <c r="N8256" s="164" t="s">
        <v>569</v>
      </c>
    </row>
    <row r="8257" spans="1:14" s="164" customFormat="1" ht="15" x14ac:dyDescent="0.15">
      <c r="A8257" s="164" t="s">
        <v>521</v>
      </c>
      <c r="B8257" s="164" t="s">
        <v>617</v>
      </c>
      <c r="C8257" s="164" t="s">
        <v>523</v>
      </c>
      <c r="D8257" s="164" t="s">
        <v>525</v>
      </c>
      <c r="E8257" s="164" t="s">
        <v>531</v>
      </c>
      <c r="F8257" s="193">
        <v>45715</v>
      </c>
      <c r="G8257" s="164" t="s">
        <v>589</v>
      </c>
      <c r="H8257" s="194">
        <v>2722500</v>
      </c>
      <c r="I8257" s="164" t="s">
        <v>22</v>
      </c>
      <c r="L8257" s="164">
        <v>2024</v>
      </c>
      <c r="M8257" s="164" t="s">
        <v>525</v>
      </c>
      <c r="N8257" s="164" t="s">
        <v>569</v>
      </c>
    </row>
    <row r="8258" spans="1:14" s="164" customFormat="1" ht="15" x14ac:dyDescent="0.15">
      <c r="A8258" s="164" t="s">
        <v>521</v>
      </c>
      <c r="B8258" s="164" t="s">
        <v>638</v>
      </c>
      <c r="C8258" s="164" t="s">
        <v>523</v>
      </c>
      <c r="D8258" s="164" t="s">
        <v>525</v>
      </c>
      <c r="E8258" s="164" t="s">
        <v>525</v>
      </c>
      <c r="F8258" s="193">
        <v>45715</v>
      </c>
      <c r="G8258" s="164" t="s">
        <v>589</v>
      </c>
      <c r="H8258" s="194">
        <v>83952</v>
      </c>
      <c r="I8258" s="164" t="s">
        <v>22</v>
      </c>
      <c r="L8258" s="164">
        <v>2024</v>
      </c>
      <c r="M8258" s="164" t="s">
        <v>525</v>
      </c>
      <c r="N8258" s="164" t="s">
        <v>569</v>
      </c>
    </row>
    <row r="8259" spans="1:14" s="164" customFormat="1" ht="15" x14ac:dyDescent="0.15">
      <c r="A8259" s="164" t="s">
        <v>521</v>
      </c>
      <c r="B8259" s="164" t="s">
        <v>638</v>
      </c>
      <c r="C8259" s="164" t="s">
        <v>523</v>
      </c>
      <c r="D8259" s="164" t="s">
        <v>525</v>
      </c>
      <c r="E8259" s="164" t="s">
        <v>519</v>
      </c>
      <c r="F8259" s="193">
        <v>45715</v>
      </c>
      <c r="G8259" s="164" t="s">
        <v>589</v>
      </c>
      <c r="H8259" s="194">
        <v>651200</v>
      </c>
      <c r="I8259" s="164" t="s">
        <v>22</v>
      </c>
      <c r="L8259" s="164">
        <v>2024</v>
      </c>
      <c r="M8259" s="164" t="s">
        <v>525</v>
      </c>
      <c r="N8259" s="164" t="s">
        <v>569</v>
      </c>
    </row>
    <row r="8260" spans="1:14" s="164" customFormat="1" ht="15" x14ac:dyDescent="0.15">
      <c r="A8260" s="164" t="s">
        <v>521</v>
      </c>
      <c r="B8260" s="164" t="s">
        <v>638</v>
      </c>
      <c r="C8260" s="164" t="s">
        <v>523</v>
      </c>
      <c r="D8260" s="164" t="s">
        <v>525</v>
      </c>
      <c r="E8260" s="164" t="s">
        <v>531</v>
      </c>
      <c r="F8260" s="193">
        <v>45715</v>
      </c>
      <c r="G8260" s="164" t="s">
        <v>589</v>
      </c>
      <c r="H8260" s="194">
        <v>1074480</v>
      </c>
      <c r="I8260" s="164" t="s">
        <v>22</v>
      </c>
      <c r="L8260" s="164">
        <v>2024</v>
      </c>
      <c r="M8260" s="164" t="s">
        <v>525</v>
      </c>
      <c r="N8260" s="164" t="s">
        <v>569</v>
      </c>
    </row>
    <row r="8261" spans="1:14" s="164" customFormat="1" ht="15" x14ac:dyDescent="0.15">
      <c r="A8261" s="164" t="s">
        <v>521</v>
      </c>
      <c r="B8261" s="164" t="s">
        <v>603</v>
      </c>
      <c r="C8261" s="164" t="s">
        <v>523</v>
      </c>
      <c r="D8261" s="164" t="s">
        <v>525</v>
      </c>
      <c r="E8261" s="164" t="s">
        <v>525</v>
      </c>
      <c r="F8261" s="193">
        <v>45715</v>
      </c>
      <c r="G8261" s="164" t="s">
        <v>604</v>
      </c>
      <c r="H8261" s="194">
        <v>15468</v>
      </c>
      <c r="I8261" s="164" t="s">
        <v>22</v>
      </c>
      <c r="L8261" s="164">
        <v>2024</v>
      </c>
      <c r="M8261" s="164" t="s">
        <v>525</v>
      </c>
      <c r="N8261" s="164" t="s">
        <v>569</v>
      </c>
    </row>
    <row r="8262" spans="1:14" s="164" customFormat="1" ht="15" x14ac:dyDescent="0.15">
      <c r="A8262" s="164" t="s">
        <v>521</v>
      </c>
      <c r="B8262" s="164" t="s">
        <v>617</v>
      </c>
      <c r="C8262" s="164" t="s">
        <v>523</v>
      </c>
      <c r="D8262" s="164" t="s">
        <v>525</v>
      </c>
      <c r="E8262" s="164" t="s">
        <v>525</v>
      </c>
      <c r="F8262" s="193">
        <v>45715</v>
      </c>
      <c r="G8262" s="164" t="s">
        <v>23</v>
      </c>
      <c r="H8262" s="194">
        <v>112073</v>
      </c>
      <c r="I8262" s="164" t="s">
        <v>22</v>
      </c>
      <c r="L8262" s="164">
        <v>2024</v>
      </c>
      <c r="M8262" s="164" t="s">
        <v>525</v>
      </c>
      <c r="N8262" s="164" t="s">
        <v>569</v>
      </c>
    </row>
    <row r="8263" spans="1:14" s="164" customFormat="1" ht="15" x14ac:dyDescent="0.15">
      <c r="A8263" s="164" t="s">
        <v>521</v>
      </c>
      <c r="B8263" s="164" t="s">
        <v>617</v>
      </c>
      <c r="C8263" s="164" t="s">
        <v>523</v>
      </c>
      <c r="D8263" s="164" t="s">
        <v>525</v>
      </c>
      <c r="E8263" s="164" t="s">
        <v>531</v>
      </c>
      <c r="F8263" s="193">
        <v>45715</v>
      </c>
      <c r="G8263" s="164" t="s">
        <v>23</v>
      </c>
      <c r="H8263" s="194">
        <v>725322</v>
      </c>
      <c r="I8263" s="164" t="s">
        <v>22</v>
      </c>
      <c r="L8263" s="164">
        <v>2024</v>
      </c>
      <c r="M8263" s="164" t="s">
        <v>525</v>
      </c>
      <c r="N8263" s="164" t="s">
        <v>569</v>
      </c>
    </row>
    <row r="8264" spans="1:14" s="164" customFormat="1" ht="15" x14ac:dyDescent="0.15">
      <c r="A8264" s="164" t="s">
        <v>521</v>
      </c>
      <c r="B8264" s="164" t="s">
        <v>638</v>
      </c>
      <c r="C8264" s="164" t="s">
        <v>523</v>
      </c>
      <c r="D8264" s="164" t="s">
        <v>525</v>
      </c>
      <c r="E8264" s="164" t="s">
        <v>531</v>
      </c>
      <c r="F8264" s="193">
        <v>45715</v>
      </c>
      <c r="G8264" s="164" t="s">
        <v>23</v>
      </c>
      <c r="H8264" s="194">
        <v>42315</v>
      </c>
      <c r="I8264" s="164" t="s">
        <v>22</v>
      </c>
      <c r="L8264" s="164">
        <v>2024</v>
      </c>
      <c r="M8264" s="164" t="s">
        <v>525</v>
      </c>
      <c r="N8264" s="164" t="s">
        <v>569</v>
      </c>
    </row>
    <row r="8265" spans="1:14" s="164" customFormat="1" ht="15" x14ac:dyDescent="0.15">
      <c r="A8265" s="164" t="s">
        <v>521</v>
      </c>
      <c r="B8265" s="164" t="s">
        <v>617</v>
      </c>
      <c r="C8265" s="164" t="s">
        <v>523</v>
      </c>
      <c r="D8265" s="164" t="s">
        <v>525</v>
      </c>
      <c r="E8265" s="164" t="s">
        <v>531</v>
      </c>
      <c r="F8265" s="193">
        <v>45715</v>
      </c>
      <c r="G8265" s="164" t="s">
        <v>621</v>
      </c>
      <c r="H8265" s="194">
        <v>214500</v>
      </c>
      <c r="I8265" s="164" t="s">
        <v>22</v>
      </c>
      <c r="L8265" s="164">
        <v>2024</v>
      </c>
      <c r="M8265" s="164" t="s">
        <v>525</v>
      </c>
      <c r="N8265" s="164" t="s">
        <v>569</v>
      </c>
    </row>
    <row r="8266" spans="1:14" s="164" customFormat="1" ht="15" x14ac:dyDescent="0.15">
      <c r="A8266" s="164" t="s">
        <v>521</v>
      </c>
      <c r="B8266" s="164" t="s">
        <v>586</v>
      </c>
      <c r="C8266" s="164" t="s">
        <v>523</v>
      </c>
      <c r="D8266" s="164" t="s">
        <v>525</v>
      </c>
      <c r="E8266" s="164" t="s">
        <v>531</v>
      </c>
      <c r="F8266" s="193">
        <v>45715</v>
      </c>
      <c r="G8266" s="164" t="s">
        <v>722</v>
      </c>
      <c r="H8266" s="194">
        <v>44418</v>
      </c>
      <c r="I8266" s="164" t="s">
        <v>22</v>
      </c>
      <c r="L8266" s="164">
        <v>2024</v>
      </c>
      <c r="M8266" s="164" t="s">
        <v>525</v>
      </c>
      <c r="N8266" s="164" t="s">
        <v>569</v>
      </c>
    </row>
    <row r="8267" spans="1:14" s="164" customFormat="1" ht="15" x14ac:dyDescent="0.15">
      <c r="A8267" s="164" t="s">
        <v>521</v>
      </c>
      <c r="B8267" s="164" t="s">
        <v>647</v>
      </c>
      <c r="C8267" s="164" t="s">
        <v>523</v>
      </c>
      <c r="D8267" s="164" t="s">
        <v>525</v>
      </c>
      <c r="E8267" s="164" t="s">
        <v>525</v>
      </c>
      <c r="F8267" s="193">
        <v>45715</v>
      </c>
      <c r="G8267" s="164" t="s">
        <v>650</v>
      </c>
      <c r="H8267" s="194">
        <v>1805047</v>
      </c>
      <c r="I8267" s="164" t="s">
        <v>16</v>
      </c>
      <c r="L8267" s="164">
        <v>2024</v>
      </c>
      <c r="M8267" s="164" t="s">
        <v>525</v>
      </c>
      <c r="N8267" s="164" t="s">
        <v>569</v>
      </c>
    </row>
    <row r="8268" spans="1:14" s="164" customFormat="1" ht="15" x14ac:dyDescent="0.15">
      <c r="A8268" s="164" t="s">
        <v>521</v>
      </c>
      <c r="B8268" s="164" t="s">
        <v>647</v>
      </c>
      <c r="C8268" s="164" t="s">
        <v>523</v>
      </c>
      <c r="D8268" s="164" t="s">
        <v>525</v>
      </c>
      <c r="E8268" s="164" t="s">
        <v>519</v>
      </c>
      <c r="F8268" s="193">
        <v>45715</v>
      </c>
      <c r="G8268" s="164" t="s">
        <v>650</v>
      </c>
      <c r="H8268" s="194">
        <v>52228</v>
      </c>
      <c r="I8268" s="164" t="s">
        <v>16</v>
      </c>
      <c r="L8268" s="164">
        <v>2024</v>
      </c>
      <c r="M8268" s="164" t="s">
        <v>525</v>
      </c>
      <c r="N8268" s="164" t="s">
        <v>569</v>
      </c>
    </row>
    <row r="8269" spans="1:14" s="164" customFormat="1" ht="15" x14ac:dyDescent="0.15">
      <c r="A8269" s="164" t="s">
        <v>521</v>
      </c>
      <c r="B8269" s="164" t="s">
        <v>647</v>
      </c>
      <c r="C8269" s="164" t="s">
        <v>535</v>
      </c>
      <c r="D8269" s="164" t="s">
        <v>525</v>
      </c>
      <c r="E8269" s="164" t="s">
        <v>531</v>
      </c>
      <c r="F8269" s="193">
        <v>45715</v>
      </c>
      <c r="G8269" s="164" t="s">
        <v>650</v>
      </c>
      <c r="H8269" s="194">
        <v>155452</v>
      </c>
      <c r="I8269" s="164" t="s">
        <v>16</v>
      </c>
      <c r="L8269" s="164">
        <v>2024</v>
      </c>
      <c r="M8269" s="164" t="s">
        <v>525</v>
      </c>
      <c r="N8269" s="164" t="s">
        <v>569</v>
      </c>
    </row>
    <row r="8270" spans="1:14" s="164" customFormat="1" ht="15" x14ac:dyDescent="0.15">
      <c r="A8270" s="164" t="s">
        <v>521</v>
      </c>
      <c r="B8270" s="164" t="s">
        <v>647</v>
      </c>
      <c r="C8270" s="164" t="s">
        <v>523</v>
      </c>
      <c r="D8270" s="164" t="s">
        <v>525</v>
      </c>
      <c r="E8270" s="164" t="s">
        <v>531</v>
      </c>
      <c r="F8270" s="193">
        <v>45715</v>
      </c>
      <c r="G8270" s="164" t="s">
        <v>650</v>
      </c>
      <c r="H8270" s="194">
        <v>1718099</v>
      </c>
      <c r="I8270" s="164" t="s">
        <v>16</v>
      </c>
      <c r="L8270" s="164">
        <v>2024</v>
      </c>
      <c r="M8270" s="164" t="s">
        <v>525</v>
      </c>
      <c r="N8270" s="164" t="s">
        <v>569</v>
      </c>
    </row>
    <row r="8271" spans="1:14" s="164" customFormat="1" ht="15" x14ac:dyDescent="0.15">
      <c r="A8271" s="164" t="s">
        <v>521</v>
      </c>
      <c r="B8271" s="164" t="s">
        <v>647</v>
      </c>
      <c r="C8271" s="164" t="s">
        <v>523</v>
      </c>
      <c r="D8271" s="164" t="s">
        <v>525</v>
      </c>
      <c r="E8271" s="164" t="s">
        <v>525</v>
      </c>
      <c r="F8271" s="193">
        <v>45715</v>
      </c>
      <c r="G8271" s="164" t="s">
        <v>648</v>
      </c>
      <c r="H8271" s="194">
        <v>18128</v>
      </c>
      <c r="I8271" s="164" t="s">
        <v>16</v>
      </c>
      <c r="L8271" s="164">
        <v>2024</v>
      </c>
      <c r="M8271" s="164" t="s">
        <v>525</v>
      </c>
      <c r="N8271" s="164" t="s">
        <v>569</v>
      </c>
    </row>
    <row r="8272" spans="1:14" s="164" customFormat="1" ht="15" x14ac:dyDescent="0.15">
      <c r="A8272" s="164" t="s">
        <v>521</v>
      </c>
      <c r="B8272" s="164" t="s">
        <v>647</v>
      </c>
      <c r="C8272" s="164" t="s">
        <v>523</v>
      </c>
      <c r="D8272" s="164" t="s">
        <v>525</v>
      </c>
      <c r="E8272" s="164" t="s">
        <v>531</v>
      </c>
      <c r="F8272" s="193">
        <v>45715</v>
      </c>
      <c r="G8272" s="164" t="s">
        <v>648</v>
      </c>
      <c r="H8272" s="194">
        <v>61389</v>
      </c>
      <c r="I8272" s="164" t="s">
        <v>16</v>
      </c>
      <c r="L8272" s="164">
        <v>2024</v>
      </c>
      <c r="M8272" s="164" t="s">
        <v>525</v>
      </c>
      <c r="N8272" s="164" t="s">
        <v>569</v>
      </c>
    </row>
    <row r="8273" spans="1:14" s="164" customFormat="1" ht="15" x14ac:dyDescent="0.15">
      <c r="A8273" s="164" t="s">
        <v>521</v>
      </c>
      <c r="B8273" s="164" t="s">
        <v>647</v>
      </c>
      <c r="C8273" s="164" t="s">
        <v>523</v>
      </c>
      <c r="D8273" s="164" t="s">
        <v>525</v>
      </c>
      <c r="E8273" s="164" t="s">
        <v>525</v>
      </c>
      <c r="F8273" s="193">
        <v>45715</v>
      </c>
      <c r="G8273" s="164" t="s">
        <v>651</v>
      </c>
      <c r="H8273" s="194">
        <v>247350</v>
      </c>
      <c r="I8273" s="164" t="s">
        <v>16</v>
      </c>
      <c r="L8273" s="164">
        <v>2024</v>
      </c>
      <c r="M8273" s="164" t="s">
        <v>525</v>
      </c>
      <c r="N8273" s="164" t="s">
        <v>569</v>
      </c>
    </row>
    <row r="8274" spans="1:14" s="164" customFormat="1" ht="15" x14ac:dyDescent="0.15">
      <c r="A8274" s="164" t="s">
        <v>521</v>
      </c>
      <c r="B8274" s="164" t="s">
        <v>647</v>
      </c>
      <c r="C8274" s="164" t="s">
        <v>523</v>
      </c>
      <c r="D8274" s="164" t="s">
        <v>525</v>
      </c>
      <c r="E8274" s="164" t="s">
        <v>531</v>
      </c>
      <c r="F8274" s="193">
        <v>45715</v>
      </c>
      <c r="G8274" s="164" t="s">
        <v>651</v>
      </c>
      <c r="H8274" s="194">
        <v>266706</v>
      </c>
      <c r="I8274" s="164" t="s">
        <v>16</v>
      </c>
      <c r="L8274" s="164">
        <v>2024</v>
      </c>
      <c r="M8274" s="164" t="s">
        <v>525</v>
      </c>
      <c r="N8274" s="164" t="s">
        <v>569</v>
      </c>
    </row>
    <row r="8275" spans="1:14" s="164" customFormat="1" ht="15" x14ac:dyDescent="0.15">
      <c r="A8275" s="164" t="s">
        <v>521</v>
      </c>
      <c r="B8275" s="164" t="s">
        <v>647</v>
      </c>
      <c r="C8275" s="164" t="s">
        <v>523</v>
      </c>
      <c r="D8275" s="164" t="s">
        <v>525</v>
      </c>
      <c r="E8275" s="164" t="s">
        <v>525</v>
      </c>
      <c r="F8275" s="193">
        <v>45715</v>
      </c>
      <c r="G8275" s="164" t="s">
        <v>649</v>
      </c>
      <c r="H8275" s="194">
        <v>1140487</v>
      </c>
      <c r="I8275" s="164" t="s">
        <v>16</v>
      </c>
      <c r="L8275" s="164">
        <v>2024</v>
      </c>
      <c r="M8275" s="164" t="s">
        <v>525</v>
      </c>
      <c r="N8275" s="164" t="s">
        <v>569</v>
      </c>
    </row>
    <row r="8276" spans="1:14" s="164" customFormat="1" ht="15" x14ac:dyDescent="0.15">
      <c r="A8276" s="164" t="s">
        <v>521</v>
      </c>
      <c r="B8276" s="164" t="s">
        <v>647</v>
      </c>
      <c r="C8276" s="164" t="s">
        <v>523</v>
      </c>
      <c r="D8276" s="164" t="s">
        <v>525</v>
      </c>
      <c r="E8276" s="164" t="s">
        <v>531</v>
      </c>
      <c r="F8276" s="193">
        <v>45715</v>
      </c>
      <c r="G8276" s="164" t="s">
        <v>649</v>
      </c>
      <c r="H8276" s="194">
        <v>153230</v>
      </c>
      <c r="I8276" s="164" t="s">
        <v>16</v>
      </c>
      <c r="L8276" s="164">
        <v>2024</v>
      </c>
      <c r="M8276" s="164" t="s">
        <v>525</v>
      </c>
      <c r="N8276" s="164" t="s">
        <v>569</v>
      </c>
    </row>
    <row r="8277" spans="1:14" s="164" customFormat="1" ht="15" x14ac:dyDescent="0.15">
      <c r="A8277" s="164" t="s">
        <v>521</v>
      </c>
      <c r="B8277" s="164" t="s">
        <v>638</v>
      </c>
      <c r="C8277" s="164" t="s">
        <v>523</v>
      </c>
      <c r="D8277" s="164" t="s">
        <v>525</v>
      </c>
      <c r="E8277" s="164" t="s">
        <v>519</v>
      </c>
      <c r="F8277" s="193">
        <v>45714</v>
      </c>
      <c r="G8277" s="164" t="s">
        <v>619</v>
      </c>
      <c r="H8277" s="194">
        <v>250250</v>
      </c>
      <c r="I8277" s="164" t="s">
        <v>22</v>
      </c>
      <c r="L8277" s="164">
        <v>2024</v>
      </c>
      <c r="M8277" s="164" t="s">
        <v>525</v>
      </c>
      <c r="N8277" s="164" t="s">
        <v>569</v>
      </c>
    </row>
    <row r="8278" spans="1:14" s="164" customFormat="1" ht="15" x14ac:dyDescent="0.15">
      <c r="A8278" s="164" t="s">
        <v>521</v>
      </c>
      <c r="B8278" s="164" t="s">
        <v>617</v>
      </c>
      <c r="C8278" s="164" t="s">
        <v>523</v>
      </c>
      <c r="D8278" s="164" t="s">
        <v>525</v>
      </c>
      <c r="E8278" s="164" t="s">
        <v>519</v>
      </c>
      <c r="F8278" s="193">
        <v>45714</v>
      </c>
      <c r="G8278" s="164" t="s">
        <v>587</v>
      </c>
      <c r="H8278" s="194">
        <v>35750</v>
      </c>
      <c r="I8278" s="164" t="s">
        <v>22</v>
      </c>
      <c r="L8278" s="164">
        <v>2024</v>
      </c>
      <c r="M8278" s="164" t="s">
        <v>525</v>
      </c>
      <c r="N8278" s="164" t="s">
        <v>569</v>
      </c>
    </row>
    <row r="8279" spans="1:14" s="164" customFormat="1" ht="15" x14ac:dyDescent="0.15">
      <c r="A8279" s="164" t="s">
        <v>521</v>
      </c>
      <c r="B8279" s="164" t="s">
        <v>617</v>
      </c>
      <c r="C8279" s="164" t="s">
        <v>523</v>
      </c>
      <c r="D8279" s="164" t="s">
        <v>525</v>
      </c>
      <c r="E8279" s="164" t="s">
        <v>531</v>
      </c>
      <c r="F8279" s="193">
        <v>45714</v>
      </c>
      <c r="G8279" s="164" t="s">
        <v>587</v>
      </c>
      <c r="H8279" s="194">
        <v>435600</v>
      </c>
      <c r="I8279" s="164" t="s">
        <v>22</v>
      </c>
      <c r="L8279" s="164">
        <v>2024</v>
      </c>
      <c r="M8279" s="164" t="s">
        <v>525</v>
      </c>
      <c r="N8279" s="164" t="s">
        <v>569</v>
      </c>
    </row>
    <row r="8280" spans="1:14" s="164" customFormat="1" ht="15" x14ac:dyDescent="0.15">
      <c r="A8280" s="164" t="s">
        <v>521</v>
      </c>
      <c r="B8280" s="164" t="s">
        <v>647</v>
      </c>
      <c r="C8280" s="164" t="s">
        <v>523</v>
      </c>
      <c r="D8280" s="164" t="s">
        <v>525</v>
      </c>
      <c r="E8280" s="164" t="s">
        <v>531</v>
      </c>
      <c r="F8280" s="193">
        <v>45714</v>
      </c>
      <c r="G8280" s="164" t="s">
        <v>653</v>
      </c>
      <c r="H8280" s="194">
        <v>659021</v>
      </c>
      <c r="I8280" s="164" t="s">
        <v>22</v>
      </c>
      <c r="L8280" s="164">
        <v>2024</v>
      </c>
      <c r="M8280" s="164" t="s">
        <v>525</v>
      </c>
      <c r="N8280" s="164" t="s">
        <v>569</v>
      </c>
    </row>
    <row r="8281" spans="1:14" s="164" customFormat="1" ht="15" x14ac:dyDescent="0.15">
      <c r="A8281" s="164" t="s">
        <v>521</v>
      </c>
      <c r="B8281" s="164" t="s">
        <v>567</v>
      </c>
      <c r="C8281" s="164" t="s">
        <v>523</v>
      </c>
      <c r="D8281" s="164" t="s">
        <v>525</v>
      </c>
      <c r="E8281" s="164" t="s">
        <v>531</v>
      </c>
      <c r="F8281" s="193">
        <v>45714</v>
      </c>
      <c r="G8281" s="164" t="s">
        <v>568</v>
      </c>
      <c r="H8281" s="194">
        <v>132106</v>
      </c>
      <c r="I8281" s="164" t="s">
        <v>22</v>
      </c>
      <c r="L8281" s="164">
        <v>2024</v>
      </c>
      <c r="M8281" s="164" t="s">
        <v>525</v>
      </c>
      <c r="N8281" s="164" t="s">
        <v>569</v>
      </c>
    </row>
    <row r="8282" spans="1:14" s="164" customFormat="1" ht="15" x14ac:dyDescent="0.15">
      <c r="A8282" s="164" t="s">
        <v>521</v>
      </c>
      <c r="B8282" s="164" t="s">
        <v>617</v>
      </c>
      <c r="C8282" s="164" t="s">
        <v>523</v>
      </c>
      <c r="D8282" s="164" t="s">
        <v>525</v>
      </c>
      <c r="E8282" s="164" t="s">
        <v>531</v>
      </c>
      <c r="F8282" s="193">
        <v>45714</v>
      </c>
      <c r="G8282" s="164" t="s">
        <v>568</v>
      </c>
      <c r="H8282" s="194">
        <v>81693</v>
      </c>
      <c r="I8282" s="164" t="s">
        <v>22</v>
      </c>
      <c r="L8282" s="164">
        <v>2024</v>
      </c>
      <c r="M8282" s="164" t="s">
        <v>525</v>
      </c>
      <c r="N8282" s="164" t="s">
        <v>569</v>
      </c>
    </row>
    <row r="8283" spans="1:14" s="164" customFormat="1" ht="15" x14ac:dyDescent="0.15">
      <c r="A8283" s="164" t="s">
        <v>521</v>
      </c>
      <c r="B8283" s="164" t="s">
        <v>638</v>
      </c>
      <c r="C8283" s="164" t="s">
        <v>523</v>
      </c>
      <c r="D8283" s="164" t="s">
        <v>525</v>
      </c>
      <c r="E8283" s="164" t="s">
        <v>519</v>
      </c>
      <c r="F8283" s="193">
        <v>45714</v>
      </c>
      <c r="G8283" s="164" t="s">
        <v>568</v>
      </c>
      <c r="H8283" s="194">
        <v>393250</v>
      </c>
      <c r="I8283" s="164" t="s">
        <v>22</v>
      </c>
      <c r="L8283" s="164">
        <v>2024</v>
      </c>
      <c r="M8283" s="164" t="s">
        <v>525</v>
      </c>
      <c r="N8283" s="164" t="s">
        <v>569</v>
      </c>
    </row>
    <row r="8284" spans="1:14" s="164" customFormat="1" ht="15" x14ac:dyDescent="0.15">
      <c r="A8284" s="164" t="s">
        <v>521</v>
      </c>
      <c r="B8284" s="164" t="s">
        <v>617</v>
      </c>
      <c r="C8284" s="164" t="s">
        <v>523</v>
      </c>
      <c r="D8284" s="164" t="s">
        <v>525</v>
      </c>
      <c r="E8284" s="164" t="s">
        <v>525</v>
      </c>
      <c r="F8284" s="193">
        <v>45714</v>
      </c>
      <c r="G8284" s="164" t="s">
        <v>589</v>
      </c>
      <c r="H8284" s="194">
        <v>630843</v>
      </c>
      <c r="I8284" s="164" t="s">
        <v>22</v>
      </c>
      <c r="L8284" s="164">
        <v>2024</v>
      </c>
      <c r="M8284" s="164" t="s">
        <v>525</v>
      </c>
      <c r="N8284" s="164" t="s">
        <v>569</v>
      </c>
    </row>
    <row r="8285" spans="1:14" s="164" customFormat="1" ht="15" x14ac:dyDescent="0.15">
      <c r="A8285" s="164" t="s">
        <v>521</v>
      </c>
      <c r="B8285" s="164" t="s">
        <v>617</v>
      </c>
      <c r="C8285" s="164" t="s">
        <v>523</v>
      </c>
      <c r="D8285" s="164" t="s">
        <v>525</v>
      </c>
      <c r="E8285" s="164" t="s">
        <v>531</v>
      </c>
      <c r="F8285" s="193">
        <v>45714</v>
      </c>
      <c r="G8285" s="164" t="s">
        <v>589</v>
      </c>
      <c r="H8285" s="194">
        <v>2565772</v>
      </c>
      <c r="I8285" s="164" t="s">
        <v>22</v>
      </c>
      <c r="L8285" s="164">
        <v>2024</v>
      </c>
      <c r="M8285" s="164" t="s">
        <v>525</v>
      </c>
      <c r="N8285" s="164" t="s">
        <v>569</v>
      </c>
    </row>
    <row r="8286" spans="1:14" s="164" customFormat="1" ht="15" x14ac:dyDescent="0.15">
      <c r="A8286" s="164" t="s">
        <v>521</v>
      </c>
      <c r="B8286" s="164" t="s">
        <v>603</v>
      </c>
      <c r="C8286" s="164" t="s">
        <v>523</v>
      </c>
      <c r="D8286" s="164" t="s">
        <v>525</v>
      </c>
      <c r="E8286" s="164" t="s">
        <v>525</v>
      </c>
      <c r="F8286" s="193">
        <v>45714</v>
      </c>
      <c r="G8286" s="164" t="s">
        <v>604</v>
      </c>
      <c r="H8286" s="194">
        <v>5289</v>
      </c>
      <c r="I8286" s="164" t="s">
        <v>22</v>
      </c>
      <c r="L8286" s="164">
        <v>2024</v>
      </c>
      <c r="M8286" s="164" t="s">
        <v>525</v>
      </c>
      <c r="N8286" s="164" t="s">
        <v>569</v>
      </c>
    </row>
    <row r="8287" spans="1:14" s="164" customFormat="1" ht="15" x14ac:dyDescent="0.15">
      <c r="A8287" s="164" t="s">
        <v>521</v>
      </c>
      <c r="B8287" s="164" t="s">
        <v>638</v>
      </c>
      <c r="C8287" s="164" t="s">
        <v>523</v>
      </c>
      <c r="D8287" s="164" t="s">
        <v>525</v>
      </c>
      <c r="E8287" s="164" t="s">
        <v>525</v>
      </c>
      <c r="F8287" s="193">
        <v>45714</v>
      </c>
      <c r="G8287" s="164" t="s">
        <v>23</v>
      </c>
      <c r="H8287" s="194">
        <v>43309</v>
      </c>
      <c r="I8287" s="164" t="s">
        <v>22</v>
      </c>
      <c r="L8287" s="164">
        <v>2024</v>
      </c>
      <c r="M8287" s="164" t="s">
        <v>525</v>
      </c>
      <c r="N8287" s="164" t="s">
        <v>569</v>
      </c>
    </row>
    <row r="8288" spans="1:14" s="164" customFormat="1" ht="15" x14ac:dyDescent="0.15">
      <c r="A8288" s="164" t="s">
        <v>521</v>
      </c>
      <c r="B8288" s="164" t="s">
        <v>686</v>
      </c>
      <c r="C8288" s="164" t="s">
        <v>523</v>
      </c>
      <c r="D8288" s="164" t="s">
        <v>525</v>
      </c>
      <c r="E8288" s="164" t="s">
        <v>525</v>
      </c>
      <c r="F8288" s="193">
        <v>45714</v>
      </c>
      <c r="G8288" s="164" t="s">
        <v>23</v>
      </c>
      <c r="H8288" s="194">
        <v>27456</v>
      </c>
      <c r="I8288" s="164" t="s">
        <v>22</v>
      </c>
      <c r="L8288" s="164">
        <v>2024</v>
      </c>
      <c r="M8288" s="164" t="s">
        <v>525</v>
      </c>
      <c r="N8288" s="164" t="s">
        <v>569</v>
      </c>
    </row>
    <row r="8289" spans="1:14" s="164" customFormat="1" ht="15" x14ac:dyDescent="0.15">
      <c r="A8289" s="164" t="s">
        <v>521</v>
      </c>
      <c r="B8289" s="164" t="s">
        <v>617</v>
      </c>
      <c r="C8289" s="164" t="s">
        <v>523</v>
      </c>
      <c r="D8289" s="164" t="s">
        <v>525</v>
      </c>
      <c r="E8289" s="164" t="s">
        <v>525</v>
      </c>
      <c r="F8289" s="193">
        <v>45714</v>
      </c>
      <c r="G8289" s="164" t="s">
        <v>621</v>
      </c>
      <c r="H8289" s="194">
        <v>150399</v>
      </c>
      <c r="I8289" s="164" t="s">
        <v>22</v>
      </c>
      <c r="L8289" s="164">
        <v>2024</v>
      </c>
      <c r="M8289" s="164" t="s">
        <v>525</v>
      </c>
      <c r="N8289" s="164" t="s">
        <v>569</v>
      </c>
    </row>
    <row r="8290" spans="1:14" s="164" customFormat="1" ht="15" x14ac:dyDescent="0.15">
      <c r="A8290" s="164" t="s">
        <v>521</v>
      </c>
      <c r="B8290" s="164" t="s">
        <v>647</v>
      </c>
      <c r="C8290" s="164" t="s">
        <v>523</v>
      </c>
      <c r="D8290" s="164" t="s">
        <v>525</v>
      </c>
      <c r="E8290" s="164" t="s">
        <v>525</v>
      </c>
      <c r="F8290" s="193">
        <v>45714</v>
      </c>
      <c r="G8290" s="164" t="s">
        <v>650</v>
      </c>
      <c r="H8290" s="194">
        <v>378767</v>
      </c>
      <c r="I8290" s="164" t="s">
        <v>16</v>
      </c>
      <c r="L8290" s="164">
        <v>2024</v>
      </c>
      <c r="M8290" s="164" t="s">
        <v>525</v>
      </c>
      <c r="N8290" s="164" t="s">
        <v>569</v>
      </c>
    </row>
    <row r="8291" spans="1:14" s="164" customFormat="1" ht="15" x14ac:dyDescent="0.15">
      <c r="A8291" s="164" t="s">
        <v>521</v>
      </c>
      <c r="B8291" s="164" t="s">
        <v>647</v>
      </c>
      <c r="C8291" s="164" t="s">
        <v>523</v>
      </c>
      <c r="D8291" s="164" t="s">
        <v>525</v>
      </c>
      <c r="E8291" s="164" t="s">
        <v>519</v>
      </c>
      <c r="F8291" s="193">
        <v>45714</v>
      </c>
      <c r="G8291" s="164" t="s">
        <v>650</v>
      </c>
      <c r="H8291" s="194">
        <v>40682</v>
      </c>
      <c r="I8291" s="164" t="s">
        <v>16</v>
      </c>
      <c r="L8291" s="164">
        <v>2024</v>
      </c>
      <c r="M8291" s="164" t="s">
        <v>525</v>
      </c>
      <c r="N8291" s="164" t="s">
        <v>569</v>
      </c>
    </row>
    <row r="8292" spans="1:14" s="164" customFormat="1" ht="15" x14ac:dyDescent="0.15">
      <c r="A8292" s="164" t="s">
        <v>521</v>
      </c>
      <c r="B8292" s="164" t="s">
        <v>647</v>
      </c>
      <c r="C8292" s="164" t="s">
        <v>535</v>
      </c>
      <c r="D8292" s="164" t="s">
        <v>525</v>
      </c>
      <c r="E8292" s="164" t="s">
        <v>531</v>
      </c>
      <c r="F8292" s="193">
        <v>45714</v>
      </c>
      <c r="G8292" s="164" t="s">
        <v>650</v>
      </c>
      <c r="H8292" s="194">
        <v>138270</v>
      </c>
      <c r="I8292" s="164" t="s">
        <v>16</v>
      </c>
      <c r="L8292" s="164">
        <v>2024</v>
      </c>
      <c r="M8292" s="164" t="s">
        <v>525</v>
      </c>
      <c r="N8292" s="164" t="s">
        <v>569</v>
      </c>
    </row>
    <row r="8293" spans="1:14" s="164" customFormat="1" ht="15" x14ac:dyDescent="0.15">
      <c r="A8293" s="164" t="s">
        <v>521</v>
      </c>
      <c r="B8293" s="164" t="s">
        <v>647</v>
      </c>
      <c r="C8293" s="164" t="s">
        <v>523</v>
      </c>
      <c r="D8293" s="164" t="s">
        <v>525</v>
      </c>
      <c r="E8293" s="164" t="s">
        <v>531</v>
      </c>
      <c r="F8293" s="193">
        <v>45714</v>
      </c>
      <c r="G8293" s="164" t="s">
        <v>650</v>
      </c>
      <c r="H8293" s="194">
        <v>1283902</v>
      </c>
      <c r="I8293" s="164" t="s">
        <v>16</v>
      </c>
      <c r="L8293" s="164">
        <v>2024</v>
      </c>
      <c r="M8293" s="164" t="s">
        <v>525</v>
      </c>
      <c r="N8293" s="164" t="s">
        <v>569</v>
      </c>
    </row>
    <row r="8294" spans="1:14" s="164" customFormat="1" ht="15" x14ac:dyDescent="0.15">
      <c r="A8294" s="164" t="s">
        <v>521</v>
      </c>
      <c r="B8294" s="164" t="s">
        <v>647</v>
      </c>
      <c r="C8294" s="164" t="s">
        <v>523</v>
      </c>
      <c r="D8294" s="164" t="s">
        <v>525</v>
      </c>
      <c r="E8294" s="164" t="s">
        <v>525</v>
      </c>
      <c r="F8294" s="193">
        <v>45714</v>
      </c>
      <c r="G8294" s="164" t="s">
        <v>648</v>
      </c>
      <c r="H8294" s="194">
        <v>14109</v>
      </c>
      <c r="I8294" s="164" t="s">
        <v>16</v>
      </c>
      <c r="L8294" s="164">
        <v>2024</v>
      </c>
      <c r="M8294" s="164" t="s">
        <v>525</v>
      </c>
      <c r="N8294" s="164" t="s">
        <v>569</v>
      </c>
    </row>
    <row r="8295" spans="1:14" s="164" customFormat="1" ht="15" x14ac:dyDescent="0.15">
      <c r="A8295" s="164" t="s">
        <v>521</v>
      </c>
      <c r="B8295" s="164" t="s">
        <v>647</v>
      </c>
      <c r="C8295" s="164" t="s">
        <v>523</v>
      </c>
      <c r="D8295" s="164" t="s">
        <v>525</v>
      </c>
      <c r="E8295" s="164" t="s">
        <v>531</v>
      </c>
      <c r="F8295" s="193">
        <v>45714</v>
      </c>
      <c r="G8295" s="164" t="s">
        <v>648</v>
      </c>
      <c r="H8295" s="194">
        <v>54208</v>
      </c>
      <c r="I8295" s="164" t="s">
        <v>16</v>
      </c>
      <c r="L8295" s="164">
        <v>2024</v>
      </c>
      <c r="M8295" s="164" t="s">
        <v>525</v>
      </c>
      <c r="N8295" s="164" t="s">
        <v>569</v>
      </c>
    </row>
    <row r="8296" spans="1:14" s="164" customFormat="1" ht="15" x14ac:dyDescent="0.15">
      <c r="A8296" s="164" t="s">
        <v>521</v>
      </c>
      <c r="B8296" s="164" t="s">
        <v>647</v>
      </c>
      <c r="C8296" s="164" t="s">
        <v>523</v>
      </c>
      <c r="D8296" s="164" t="s">
        <v>525</v>
      </c>
      <c r="E8296" s="164" t="s">
        <v>525</v>
      </c>
      <c r="F8296" s="193">
        <v>45714</v>
      </c>
      <c r="G8296" s="164" t="s">
        <v>658</v>
      </c>
      <c r="H8296" s="194">
        <v>15400</v>
      </c>
      <c r="I8296" s="164" t="s">
        <v>16</v>
      </c>
      <c r="L8296" s="164">
        <v>2024</v>
      </c>
      <c r="M8296" s="164" t="s">
        <v>525</v>
      </c>
      <c r="N8296" s="164" t="s">
        <v>569</v>
      </c>
    </row>
    <row r="8297" spans="1:14" s="164" customFormat="1" ht="15" x14ac:dyDescent="0.15">
      <c r="A8297" s="164" t="s">
        <v>521</v>
      </c>
      <c r="B8297" s="164" t="s">
        <v>647</v>
      </c>
      <c r="C8297" s="164" t="s">
        <v>523</v>
      </c>
      <c r="D8297" s="164" t="s">
        <v>525</v>
      </c>
      <c r="E8297" s="164" t="s">
        <v>525</v>
      </c>
      <c r="F8297" s="193">
        <v>45714</v>
      </c>
      <c r="G8297" s="164" t="s">
        <v>649</v>
      </c>
      <c r="H8297" s="194">
        <v>466479</v>
      </c>
      <c r="I8297" s="164" t="s">
        <v>16</v>
      </c>
      <c r="L8297" s="164">
        <v>2024</v>
      </c>
      <c r="M8297" s="164" t="s">
        <v>525</v>
      </c>
      <c r="N8297" s="164" t="s">
        <v>569</v>
      </c>
    </row>
    <row r="8298" spans="1:14" s="164" customFormat="1" ht="15" x14ac:dyDescent="0.15">
      <c r="A8298" s="164" t="s">
        <v>521</v>
      </c>
      <c r="B8298" s="164" t="s">
        <v>647</v>
      </c>
      <c r="C8298" s="164" t="s">
        <v>523</v>
      </c>
      <c r="D8298" s="164" t="s">
        <v>525</v>
      </c>
      <c r="E8298" s="164" t="s">
        <v>531</v>
      </c>
      <c r="F8298" s="193">
        <v>45714</v>
      </c>
      <c r="G8298" s="164" t="s">
        <v>649</v>
      </c>
      <c r="H8298" s="194">
        <v>1549988</v>
      </c>
      <c r="I8298" s="164" t="s">
        <v>16</v>
      </c>
      <c r="L8298" s="164">
        <v>2024</v>
      </c>
      <c r="M8298" s="164" t="s">
        <v>525</v>
      </c>
      <c r="N8298" s="164" t="s">
        <v>569</v>
      </c>
    </row>
    <row r="8299" spans="1:14" s="164" customFormat="1" ht="15" x14ac:dyDescent="0.15">
      <c r="A8299" s="164" t="s">
        <v>521</v>
      </c>
      <c r="B8299" s="164" t="s">
        <v>647</v>
      </c>
      <c r="C8299" s="164" t="s">
        <v>523</v>
      </c>
      <c r="D8299" s="164" t="s">
        <v>525</v>
      </c>
      <c r="E8299" s="164" t="s">
        <v>531</v>
      </c>
      <c r="F8299" s="193">
        <v>45714</v>
      </c>
      <c r="G8299" s="164" t="s">
        <v>652</v>
      </c>
      <c r="H8299" s="194">
        <v>175450</v>
      </c>
      <c r="I8299" s="164" t="s">
        <v>16</v>
      </c>
      <c r="L8299" s="164">
        <v>2024</v>
      </c>
      <c r="M8299" s="164" t="s">
        <v>525</v>
      </c>
      <c r="N8299" s="164" t="s">
        <v>569</v>
      </c>
    </row>
    <row r="8300" spans="1:14" s="164" customFormat="1" ht="15" x14ac:dyDescent="0.15">
      <c r="A8300" s="164" t="s">
        <v>521</v>
      </c>
      <c r="B8300" s="164" t="s">
        <v>647</v>
      </c>
      <c r="C8300" s="164" t="s">
        <v>523</v>
      </c>
      <c r="D8300" s="164" t="s">
        <v>525</v>
      </c>
      <c r="E8300" s="164" t="s">
        <v>525</v>
      </c>
      <c r="F8300" s="193">
        <v>45713</v>
      </c>
      <c r="G8300" s="164" t="s">
        <v>649</v>
      </c>
      <c r="H8300" s="194">
        <v>2757581</v>
      </c>
      <c r="I8300" s="164" t="s">
        <v>16</v>
      </c>
      <c r="L8300" s="164">
        <v>2024</v>
      </c>
      <c r="M8300" s="164" t="s">
        <v>525</v>
      </c>
      <c r="N8300" s="164" t="s">
        <v>569</v>
      </c>
    </row>
    <row r="8301" spans="1:14" s="164" customFormat="1" ht="15" x14ac:dyDescent="0.15">
      <c r="A8301" s="164" t="s">
        <v>521</v>
      </c>
      <c r="B8301" s="164" t="s">
        <v>647</v>
      </c>
      <c r="C8301" s="164" t="s">
        <v>523</v>
      </c>
      <c r="D8301" s="164" t="s">
        <v>525</v>
      </c>
      <c r="E8301" s="164" t="s">
        <v>531</v>
      </c>
      <c r="F8301" s="193">
        <v>45713</v>
      </c>
      <c r="G8301" s="164" t="s">
        <v>649</v>
      </c>
      <c r="H8301" s="194">
        <v>154814</v>
      </c>
      <c r="I8301" s="164" t="s">
        <v>16</v>
      </c>
      <c r="L8301" s="164">
        <v>2024</v>
      </c>
      <c r="M8301" s="164" t="s">
        <v>525</v>
      </c>
      <c r="N8301" s="164" t="s">
        <v>569</v>
      </c>
    </row>
    <row r="8302" spans="1:14" s="164" customFormat="1" ht="15" x14ac:dyDescent="0.15">
      <c r="A8302" s="164" t="s">
        <v>521</v>
      </c>
      <c r="B8302" s="164" t="s">
        <v>647</v>
      </c>
      <c r="C8302" s="164" t="s">
        <v>523</v>
      </c>
      <c r="D8302" s="164" t="s">
        <v>525</v>
      </c>
      <c r="E8302" s="164" t="s">
        <v>531</v>
      </c>
      <c r="F8302" s="193">
        <v>45713</v>
      </c>
      <c r="G8302" s="164" t="s">
        <v>652</v>
      </c>
      <c r="H8302" s="194">
        <v>395054</v>
      </c>
      <c r="I8302" s="164" t="s">
        <v>16</v>
      </c>
      <c r="L8302" s="164">
        <v>2024</v>
      </c>
      <c r="M8302" s="164" t="s">
        <v>525</v>
      </c>
      <c r="N8302" s="164" t="s">
        <v>569</v>
      </c>
    </row>
    <row r="8303" spans="1:14" s="164" customFormat="1" ht="15" x14ac:dyDescent="0.15">
      <c r="A8303" s="164" t="s">
        <v>521</v>
      </c>
      <c r="B8303" s="164" t="s">
        <v>617</v>
      </c>
      <c r="C8303" s="164" t="s">
        <v>523</v>
      </c>
      <c r="D8303" s="164" t="s">
        <v>525</v>
      </c>
      <c r="E8303" s="164" t="s">
        <v>531</v>
      </c>
      <c r="F8303" s="193">
        <v>45713</v>
      </c>
      <c r="G8303" s="164" t="s">
        <v>619</v>
      </c>
      <c r="H8303" s="194">
        <v>36868</v>
      </c>
      <c r="I8303" s="164" t="s">
        <v>22</v>
      </c>
      <c r="L8303" s="164">
        <v>2024</v>
      </c>
      <c r="M8303" s="164" t="s">
        <v>525</v>
      </c>
      <c r="N8303" s="164" t="s">
        <v>569</v>
      </c>
    </row>
    <row r="8304" spans="1:14" s="164" customFormat="1" ht="15" x14ac:dyDescent="0.15">
      <c r="A8304" s="164" t="s">
        <v>521</v>
      </c>
      <c r="B8304" s="164" t="s">
        <v>647</v>
      </c>
      <c r="C8304" s="164" t="s">
        <v>523</v>
      </c>
      <c r="D8304" s="164" t="s">
        <v>525</v>
      </c>
      <c r="E8304" s="164" t="s">
        <v>531</v>
      </c>
      <c r="F8304" s="193">
        <v>45713</v>
      </c>
      <c r="G8304" s="164" t="s">
        <v>653</v>
      </c>
      <c r="H8304" s="194">
        <v>333872</v>
      </c>
      <c r="I8304" s="164" t="s">
        <v>22</v>
      </c>
      <c r="L8304" s="164">
        <v>2024</v>
      </c>
      <c r="M8304" s="164" t="s">
        <v>525</v>
      </c>
      <c r="N8304" s="164" t="s">
        <v>569</v>
      </c>
    </row>
    <row r="8305" spans="1:14" s="164" customFormat="1" ht="15" x14ac:dyDescent="0.15">
      <c r="A8305" s="164" t="s">
        <v>521</v>
      </c>
      <c r="B8305" s="164" t="s">
        <v>617</v>
      </c>
      <c r="C8305" s="164" t="s">
        <v>523</v>
      </c>
      <c r="D8305" s="164" t="s">
        <v>525</v>
      </c>
      <c r="E8305" s="164" t="s">
        <v>525</v>
      </c>
      <c r="F8305" s="193">
        <v>45713</v>
      </c>
      <c r="G8305" s="164" t="s">
        <v>589</v>
      </c>
      <c r="H8305" s="194">
        <v>259668</v>
      </c>
      <c r="I8305" s="164" t="s">
        <v>22</v>
      </c>
      <c r="L8305" s="164">
        <v>2024</v>
      </c>
      <c r="M8305" s="164" t="s">
        <v>525</v>
      </c>
      <c r="N8305" s="164" t="s">
        <v>569</v>
      </c>
    </row>
    <row r="8306" spans="1:14" s="164" customFormat="1" ht="15" x14ac:dyDescent="0.15">
      <c r="A8306" s="164" t="s">
        <v>521</v>
      </c>
      <c r="B8306" s="164" t="s">
        <v>603</v>
      </c>
      <c r="C8306" s="164" t="s">
        <v>523</v>
      </c>
      <c r="D8306" s="164" t="s">
        <v>525</v>
      </c>
      <c r="E8306" s="164" t="s">
        <v>525</v>
      </c>
      <c r="F8306" s="193">
        <v>45713</v>
      </c>
      <c r="G8306" s="164" t="s">
        <v>604</v>
      </c>
      <c r="H8306" s="194">
        <v>6816</v>
      </c>
      <c r="I8306" s="164" t="s">
        <v>22</v>
      </c>
      <c r="L8306" s="164">
        <v>2024</v>
      </c>
      <c r="M8306" s="164" t="s">
        <v>525</v>
      </c>
      <c r="N8306" s="164" t="s">
        <v>569</v>
      </c>
    </row>
    <row r="8307" spans="1:14" s="164" customFormat="1" ht="15" x14ac:dyDescent="0.15">
      <c r="A8307" s="164" t="s">
        <v>521</v>
      </c>
      <c r="B8307" s="164" t="s">
        <v>617</v>
      </c>
      <c r="C8307" s="164" t="s">
        <v>523</v>
      </c>
      <c r="D8307" s="164" t="s">
        <v>525</v>
      </c>
      <c r="E8307" s="164" t="s">
        <v>525</v>
      </c>
      <c r="F8307" s="193">
        <v>45713</v>
      </c>
      <c r="G8307" s="164" t="s">
        <v>23</v>
      </c>
      <c r="H8307" s="194">
        <v>968717</v>
      </c>
      <c r="I8307" s="164" t="s">
        <v>22</v>
      </c>
      <c r="L8307" s="164">
        <v>2024</v>
      </c>
      <c r="M8307" s="164" t="s">
        <v>525</v>
      </c>
      <c r="N8307" s="164" t="s">
        <v>569</v>
      </c>
    </row>
    <row r="8308" spans="1:14" s="164" customFormat="1" ht="15" x14ac:dyDescent="0.15">
      <c r="A8308" s="164" t="s">
        <v>521</v>
      </c>
      <c r="B8308" s="164" t="s">
        <v>617</v>
      </c>
      <c r="C8308" s="164" t="s">
        <v>523</v>
      </c>
      <c r="D8308" s="164" t="s">
        <v>525</v>
      </c>
      <c r="E8308" s="164" t="s">
        <v>531</v>
      </c>
      <c r="F8308" s="193">
        <v>45713</v>
      </c>
      <c r="G8308" s="164" t="s">
        <v>23</v>
      </c>
      <c r="H8308" s="194">
        <v>124300</v>
      </c>
      <c r="I8308" s="164" t="s">
        <v>22</v>
      </c>
      <c r="L8308" s="164">
        <v>2024</v>
      </c>
      <c r="M8308" s="164" t="s">
        <v>525</v>
      </c>
      <c r="N8308" s="164" t="s">
        <v>569</v>
      </c>
    </row>
    <row r="8309" spans="1:14" s="164" customFormat="1" ht="15" x14ac:dyDescent="0.15">
      <c r="A8309" s="164" t="s">
        <v>521</v>
      </c>
      <c r="B8309" s="164" t="s">
        <v>586</v>
      </c>
      <c r="C8309" s="164" t="s">
        <v>523</v>
      </c>
      <c r="D8309" s="164" t="s">
        <v>525</v>
      </c>
      <c r="E8309" s="164" t="s">
        <v>531</v>
      </c>
      <c r="F8309" s="193">
        <v>45713</v>
      </c>
      <c r="G8309" s="164" t="s">
        <v>23</v>
      </c>
      <c r="H8309" s="194">
        <v>97297</v>
      </c>
      <c r="I8309" s="164" t="s">
        <v>22</v>
      </c>
      <c r="L8309" s="164">
        <v>2024</v>
      </c>
      <c r="M8309" s="164" t="s">
        <v>525</v>
      </c>
      <c r="N8309" s="164" t="s">
        <v>569</v>
      </c>
    </row>
    <row r="8310" spans="1:14" s="164" customFormat="1" ht="15" x14ac:dyDescent="0.15">
      <c r="A8310" s="164" t="s">
        <v>521</v>
      </c>
      <c r="B8310" s="164" t="s">
        <v>647</v>
      </c>
      <c r="C8310" s="164" t="s">
        <v>523</v>
      </c>
      <c r="D8310" s="164" t="s">
        <v>525</v>
      </c>
      <c r="E8310" s="164" t="s">
        <v>525</v>
      </c>
      <c r="F8310" s="193">
        <v>45713</v>
      </c>
      <c r="G8310" s="164" t="s">
        <v>650</v>
      </c>
      <c r="H8310" s="194">
        <v>301231</v>
      </c>
      <c r="I8310" s="164" t="s">
        <v>16</v>
      </c>
      <c r="L8310" s="164">
        <v>2024</v>
      </c>
      <c r="M8310" s="164" t="s">
        <v>525</v>
      </c>
      <c r="N8310" s="164" t="s">
        <v>569</v>
      </c>
    </row>
    <row r="8311" spans="1:14" s="164" customFormat="1" ht="15" x14ac:dyDescent="0.15">
      <c r="A8311" s="164" t="s">
        <v>521</v>
      </c>
      <c r="B8311" s="164" t="s">
        <v>647</v>
      </c>
      <c r="C8311" s="164" t="s">
        <v>523</v>
      </c>
      <c r="D8311" s="164" t="s">
        <v>525</v>
      </c>
      <c r="E8311" s="164" t="s">
        <v>519</v>
      </c>
      <c r="F8311" s="193">
        <v>45713</v>
      </c>
      <c r="G8311" s="164" t="s">
        <v>650</v>
      </c>
      <c r="H8311" s="194">
        <v>312730</v>
      </c>
      <c r="I8311" s="164" t="s">
        <v>16</v>
      </c>
      <c r="L8311" s="164">
        <v>2024</v>
      </c>
      <c r="M8311" s="164" t="s">
        <v>525</v>
      </c>
      <c r="N8311" s="164" t="s">
        <v>569</v>
      </c>
    </row>
    <row r="8312" spans="1:14" s="164" customFormat="1" ht="15" x14ac:dyDescent="0.15">
      <c r="A8312" s="164" t="s">
        <v>521</v>
      </c>
      <c r="B8312" s="164" t="s">
        <v>647</v>
      </c>
      <c r="C8312" s="164" t="s">
        <v>535</v>
      </c>
      <c r="D8312" s="164" t="s">
        <v>525</v>
      </c>
      <c r="E8312" s="164" t="s">
        <v>531</v>
      </c>
      <c r="F8312" s="193">
        <v>45713</v>
      </c>
      <c r="G8312" s="164" t="s">
        <v>650</v>
      </c>
      <c r="H8312" s="194">
        <v>67870</v>
      </c>
      <c r="I8312" s="164" t="s">
        <v>16</v>
      </c>
      <c r="L8312" s="164">
        <v>2024</v>
      </c>
      <c r="M8312" s="164" t="s">
        <v>525</v>
      </c>
      <c r="N8312" s="164" t="s">
        <v>569</v>
      </c>
    </row>
    <row r="8313" spans="1:14" s="164" customFormat="1" ht="15" x14ac:dyDescent="0.15">
      <c r="A8313" s="164" t="s">
        <v>521</v>
      </c>
      <c r="B8313" s="164" t="s">
        <v>647</v>
      </c>
      <c r="C8313" s="164" t="s">
        <v>523</v>
      </c>
      <c r="D8313" s="164" t="s">
        <v>525</v>
      </c>
      <c r="E8313" s="164" t="s">
        <v>531</v>
      </c>
      <c r="F8313" s="193">
        <v>45713</v>
      </c>
      <c r="G8313" s="164" t="s">
        <v>650</v>
      </c>
      <c r="H8313" s="194">
        <v>2467540</v>
      </c>
      <c r="I8313" s="164" t="s">
        <v>16</v>
      </c>
      <c r="L8313" s="164">
        <v>2024</v>
      </c>
      <c r="M8313" s="164" t="s">
        <v>525</v>
      </c>
      <c r="N8313" s="164" t="s">
        <v>569</v>
      </c>
    </row>
    <row r="8314" spans="1:14" s="164" customFormat="1" ht="15" x14ac:dyDescent="0.15">
      <c r="A8314" s="164" t="s">
        <v>521</v>
      </c>
      <c r="B8314" s="164" t="s">
        <v>647</v>
      </c>
      <c r="C8314" s="164" t="s">
        <v>523</v>
      </c>
      <c r="D8314" s="164" t="s">
        <v>525</v>
      </c>
      <c r="E8314" s="164" t="s">
        <v>525</v>
      </c>
      <c r="F8314" s="193">
        <v>45713</v>
      </c>
      <c r="G8314" s="164" t="s">
        <v>648</v>
      </c>
      <c r="H8314" s="194">
        <v>76546</v>
      </c>
      <c r="I8314" s="164" t="s">
        <v>16</v>
      </c>
      <c r="L8314" s="164">
        <v>2024</v>
      </c>
      <c r="M8314" s="164" t="s">
        <v>525</v>
      </c>
      <c r="N8314" s="164" t="s">
        <v>569</v>
      </c>
    </row>
    <row r="8315" spans="1:14" s="164" customFormat="1" ht="15" x14ac:dyDescent="0.15">
      <c r="A8315" s="164" t="s">
        <v>521</v>
      </c>
      <c r="B8315" s="164" t="s">
        <v>647</v>
      </c>
      <c r="C8315" s="164" t="s">
        <v>523</v>
      </c>
      <c r="D8315" s="164" t="s">
        <v>525</v>
      </c>
      <c r="E8315" s="164" t="s">
        <v>531</v>
      </c>
      <c r="F8315" s="193">
        <v>45713</v>
      </c>
      <c r="G8315" s="164" t="s">
        <v>648</v>
      </c>
      <c r="H8315" s="194">
        <v>182635</v>
      </c>
      <c r="I8315" s="164" t="s">
        <v>16</v>
      </c>
      <c r="L8315" s="164">
        <v>2024</v>
      </c>
      <c r="M8315" s="164" t="s">
        <v>525</v>
      </c>
      <c r="N8315" s="164" t="s">
        <v>569</v>
      </c>
    </row>
    <row r="8316" spans="1:14" s="164" customFormat="1" ht="15" x14ac:dyDescent="0.15">
      <c r="A8316" s="164" t="s">
        <v>521</v>
      </c>
      <c r="B8316" s="164" t="s">
        <v>647</v>
      </c>
      <c r="C8316" s="164" t="s">
        <v>523</v>
      </c>
      <c r="D8316" s="164" t="s">
        <v>525</v>
      </c>
      <c r="E8316" s="164" t="s">
        <v>525</v>
      </c>
      <c r="F8316" s="193">
        <v>45713</v>
      </c>
      <c r="G8316" s="164" t="s">
        <v>651</v>
      </c>
      <c r="H8316" s="194">
        <v>562782</v>
      </c>
      <c r="I8316" s="164" t="s">
        <v>16</v>
      </c>
      <c r="L8316" s="164">
        <v>2024</v>
      </c>
      <c r="M8316" s="164" t="s">
        <v>525</v>
      </c>
      <c r="N8316" s="164" t="s">
        <v>569</v>
      </c>
    </row>
    <row r="8317" spans="1:14" s="164" customFormat="1" ht="15" x14ac:dyDescent="0.15">
      <c r="A8317" s="164" t="s">
        <v>521</v>
      </c>
      <c r="B8317" s="164" t="s">
        <v>647</v>
      </c>
      <c r="C8317" s="164" t="s">
        <v>523</v>
      </c>
      <c r="D8317" s="164" t="s">
        <v>525</v>
      </c>
      <c r="E8317" s="164" t="s">
        <v>531</v>
      </c>
      <c r="F8317" s="193">
        <v>45713</v>
      </c>
      <c r="G8317" s="164" t="s">
        <v>651</v>
      </c>
      <c r="H8317" s="194">
        <v>122511</v>
      </c>
      <c r="I8317" s="164" t="s">
        <v>16</v>
      </c>
      <c r="L8317" s="164">
        <v>2024</v>
      </c>
      <c r="M8317" s="164" t="s">
        <v>525</v>
      </c>
      <c r="N8317" s="164" t="s">
        <v>569</v>
      </c>
    </row>
    <row r="8318" spans="1:14" s="164" customFormat="1" ht="15" x14ac:dyDescent="0.15">
      <c r="A8318" s="164" t="s">
        <v>521</v>
      </c>
      <c r="B8318" s="164" t="s">
        <v>617</v>
      </c>
      <c r="C8318" s="164" t="s">
        <v>523</v>
      </c>
      <c r="D8318" s="164" t="s">
        <v>525</v>
      </c>
      <c r="E8318" s="164" t="s">
        <v>531</v>
      </c>
      <c r="F8318" s="193">
        <v>45712</v>
      </c>
      <c r="G8318" s="164" t="s">
        <v>621</v>
      </c>
      <c r="H8318" s="194">
        <v>132000</v>
      </c>
      <c r="I8318" s="164" t="s">
        <v>22</v>
      </c>
      <c r="L8318" s="164">
        <v>2024</v>
      </c>
      <c r="M8318" s="164" t="s">
        <v>525</v>
      </c>
      <c r="N8318" s="164" t="s">
        <v>569</v>
      </c>
    </row>
    <row r="8319" spans="1:14" s="164" customFormat="1" ht="15" x14ac:dyDescent="0.15">
      <c r="A8319" s="164" t="s">
        <v>521</v>
      </c>
      <c r="B8319" s="164" t="s">
        <v>617</v>
      </c>
      <c r="C8319" s="164" t="s">
        <v>523</v>
      </c>
      <c r="D8319" s="164" t="s">
        <v>525</v>
      </c>
      <c r="E8319" s="164" t="s">
        <v>525</v>
      </c>
      <c r="F8319" s="193">
        <v>45712</v>
      </c>
      <c r="G8319" s="164" t="s">
        <v>723</v>
      </c>
      <c r="H8319" s="194">
        <v>39537</v>
      </c>
      <c r="I8319" s="164" t="s">
        <v>22</v>
      </c>
      <c r="L8319" s="164">
        <v>2024</v>
      </c>
      <c r="M8319" s="164" t="s">
        <v>525</v>
      </c>
      <c r="N8319" s="164" t="s">
        <v>569</v>
      </c>
    </row>
    <row r="8320" spans="1:14" s="164" customFormat="1" ht="15" x14ac:dyDescent="0.15">
      <c r="A8320" s="164" t="s">
        <v>521</v>
      </c>
      <c r="B8320" s="164" t="s">
        <v>647</v>
      </c>
      <c r="C8320" s="164" t="s">
        <v>523</v>
      </c>
      <c r="D8320" s="164" t="s">
        <v>525</v>
      </c>
      <c r="E8320" s="164" t="s">
        <v>525</v>
      </c>
      <c r="F8320" s="193">
        <v>45712</v>
      </c>
      <c r="G8320" s="164" t="s">
        <v>650</v>
      </c>
      <c r="H8320" s="194">
        <v>332297</v>
      </c>
      <c r="I8320" s="164" t="s">
        <v>16</v>
      </c>
      <c r="L8320" s="164">
        <v>2024</v>
      </c>
      <c r="M8320" s="164" t="s">
        <v>525</v>
      </c>
      <c r="N8320" s="164" t="s">
        <v>569</v>
      </c>
    </row>
    <row r="8321" spans="1:14" s="164" customFormat="1" ht="15" x14ac:dyDescent="0.15">
      <c r="A8321" s="164" t="s">
        <v>521</v>
      </c>
      <c r="B8321" s="164" t="s">
        <v>647</v>
      </c>
      <c r="C8321" s="164" t="s">
        <v>535</v>
      </c>
      <c r="D8321" s="164" t="s">
        <v>525</v>
      </c>
      <c r="E8321" s="164" t="s">
        <v>519</v>
      </c>
      <c r="F8321" s="193">
        <v>45712</v>
      </c>
      <c r="G8321" s="164" t="s">
        <v>650</v>
      </c>
      <c r="H8321" s="194">
        <v>6486</v>
      </c>
      <c r="I8321" s="164" t="s">
        <v>16</v>
      </c>
      <c r="L8321" s="164">
        <v>2024</v>
      </c>
      <c r="M8321" s="164" t="s">
        <v>525</v>
      </c>
      <c r="N8321" s="164" t="s">
        <v>569</v>
      </c>
    </row>
    <row r="8322" spans="1:14" s="164" customFormat="1" ht="15" x14ac:dyDescent="0.15">
      <c r="A8322" s="164" t="s">
        <v>521</v>
      </c>
      <c r="B8322" s="164" t="s">
        <v>647</v>
      </c>
      <c r="C8322" s="164" t="s">
        <v>523</v>
      </c>
      <c r="D8322" s="164" t="s">
        <v>525</v>
      </c>
      <c r="E8322" s="164" t="s">
        <v>519</v>
      </c>
      <c r="F8322" s="193">
        <v>45712</v>
      </c>
      <c r="G8322" s="164" t="s">
        <v>650</v>
      </c>
      <c r="H8322" s="194">
        <v>174240</v>
      </c>
      <c r="I8322" s="164" t="s">
        <v>16</v>
      </c>
      <c r="L8322" s="164">
        <v>2024</v>
      </c>
      <c r="M8322" s="164" t="s">
        <v>525</v>
      </c>
      <c r="N8322" s="164" t="s">
        <v>569</v>
      </c>
    </row>
    <row r="8323" spans="1:14" s="164" customFormat="1" ht="15" x14ac:dyDescent="0.15">
      <c r="A8323" s="164" t="s">
        <v>521</v>
      </c>
      <c r="B8323" s="164" t="s">
        <v>647</v>
      </c>
      <c r="C8323" s="164" t="s">
        <v>523</v>
      </c>
      <c r="D8323" s="164" t="s">
        <v>525</v>
      </c>
      <c r="E8323" s="164" t="s">
        <v>531</v>
      </c>
      <c r="F8323" s="193">
        <v>45712</v>
      </c>
      <c r="G8323" s="164" t="s">
        <v>650</v>
      </c>
      <c r="H8323" s="194">
        <v>825108</v>
      </c>
      <c r="I8323" s="164" t="s">
        <v>16</v>
      </c>
      <c r="L8323" s="164">
        <v>2024</v>
      </c>
      <c r="M8323" s="164" t="s">
        <v>525</v>
      </c>
      <c r="N8323" s="164" t="s">
        <v>569</v>
      </c>
    </row>
    <row r="8324" spans="1:14" s="164" customFormat="1" ht="15" x14ac:dyDescent="0.15">
      <c r="A8324" s="164" t="s">
        <v>521</v>
      </c>
      <c r="B8324" s="164" t="s">
        <v>647</v>
      </c>
      <c r="C8324" s="164" t="s">
        <v>523</v>
      </c>
      <c r="D8324" s="164" t="s">
        <v>525</v>
      </c>
      <c r="E8324" s="164" t="s">
        <v>531</v>
      </c>
      <c r="F8324" s="193">
        <v>45712</v>
      </c>
      <c r="G8324" s="164" t="s">
        <v>648</v>
      </c>
      <c r="H8324" s="194">
        <v>29568</v>
      </c>
      <c r="I8324" s="164" t="s">
        <v>16</v>
      </c>
      <c r="L8324" s="164">
        <v>2024</v>
      </c>
      <c r="M8324" s="164" t="s">
        <v>525</v>
      </c>
      <c r="N8324" s="164" t="s">
        <v>569</v>
      </c>
    </row>
    <row r="8325" spans="1:14" s="164" customFormat="1" ht="15" x14ac:dyDescent="0.15">
      <c r="A8325" s="164" t="s">
        <v>521</v>
      </c>
      <c r="B8325" s="164" t="s">
        <v>647</v>
      </c>
      <c r="C8325" s="164" t="s">
        <v>523</v>
      </c>
      <c r="D8325" s="164" t="s">
        <v>525</v>
      </c>
      <c r="E8325" s="164" t="s">
        <v>525</v>
      </c>
      <c r="F8325" s="193">
        <v>45712</v>
      </c>
      <c r="G8325" s="164" t="s">
        <v>658</v>
      </c>
      <c r="H8325" s="194">
        <v>18480</v>
      </c>
      <c r="I8325" s="164" t="s">
        <v>16</v>
      </c>
      <c r="L8325" s="164">
        <v>2024</v>
      </c>
      <c r="M8325" s="164" t="s">
        <v>525</v>
      </c>
      <c r="N8325" s="164" t="s">
        <v>569</v>
      </c>
    </row>
    <row r="8326" spans="1:14" s="164" customFormat="1" ht="15" x14ac:dyDescent="0.15">
      <c r="A8326" s="164" t="s">
        <v>521</v>
      </c>
      <c r="B8326" s="164" t="s">
        <v>647</v>
      </c>
      <c r="C8326" s="164" t="s">
        <v>523</v>
      </c>
      <c r="D8326" s="164" t="s">
        <v>525</v>
      </c>
      <c r="E8326" s="164" t="s">
        <v>525</v>
      </c>
      <c r="F8326" s="193">
        <v>45712</v>
      </c>
      <c r="G8326" s="164" t="s">
        <v>649</v>
      </c>
      <c r="H8326" s="194">
        <v>229154</v>
      </c>
      <c r="I8326" s="164" t="s">
        <v>16</v>
      </c>
      <c r="L8326" s="164">
        <v>2024</v>
      </c>
      <c r="M8326" s="164" t="s">
        <v>525</v>
      </c>
      <c r="N8326" s="164" t="s">
        <v>569</v>
      </c>
    </row>
    <row r="8327" spans="1:14" s="164" customFormat="1" ht="15" x14ac:dyDescent="0.15">
      <c r="A8327" s="164" t="s">
        <v>521</v>
      </c>
      <c r="B8327" s="164" t="s">
        <v>647</v>
      </c>
      <c r="C8327" s="164" t="s">
        <v>523</v>
      </c>
      <c r="D8327" s="164" t="s">
        <v>525</v>
      </c>
      <c r="E8327" s="164" t="s">
        <v>531</v>
      </c>
      <c r="F8327" s="193">
        <v>45712</v>
      </c>
      <c r="G8327" s="164" t="s">
        <v>649</v>
      </c>
      <c r="H8327" s="194">
        <v>459679</v>
      </c>
      <c r="I8327" s="164" t="s">
        <v>16</v>
      </c>
      <c r="L8327" s="164">
        <v>2024</v>
      </c>
      <c r="M8327" s="164" t="s">
        <v>525</v>
      </c>
      <c r="N8327" s="164" t="s">
        <v>569</v>
      </c>
    </row>
    <row r="8328" spans="1:14" s="164" customFormat="1" ht="15" x14ac:dyDescent="0.15">
      <c r="A8328" s="164" t="s">
        <v>521</v>
      </c>
      <c r="B8328" s="164" t="s">
        <v>647</v>
      </c>
      <c r="C8328" s="164" t="s">
        <v>523</v>
      </c>
      <c r="D8328" s="164" t="s">
        <v>525</v>
      </c>
      <c r="E8328" s="164" t="s">
        <v>531</v>
      </c>
      <c r="F8328" s="193">
        <v>45712</v>
      </c>
      <c r="G8328" s="164" t="s">
        <v>652</v>
      </c>
      <c r="H8328" s="194">
        <v>747142</v>
      </c>
      <c r="I8328" s="164" t="s">
        <v>16</v>
      </c>
      <c r="L8328" s="164">
        <v>2024</v>
      </c>
      <c r="M8328" s="164" t="s">
        <v>525</v>
      </c>
      <c r="N8328" s="164" t="s">
        <v>569</v>
      </c>
    </row>
    <row r="8329" spans="1:14" s="164" customFormat="1" ht="15" x14ac:dyDescent="0.15">
      <c r="A8329" s="164" t="s">
        <v>521</v>
      </c>
      <c r="B8329" s="164" t="s">
        <v>617</v>
      </c>
      <c r="C8329" s="164" t="s">
        <v>523</v>
      </c>
      <c r="D8329" s="164" t="s">
        <v>525</v>
      </c>
      <c r="E8329" s="164" t="s">
        <v>519</v>
      </c>
      <c r="F8329" s="193">
        <v>45712</v>
      </c>
      <c r="G8329" s="164" t="s">
        <v>587</v>
      </c>
      <c r="H8329" s="194">
        <v>143000</v>
      </c>
      <c r="I8329" s="164" t="s">
        <v>22</v>
      </c>
      <c r="L8329" s="164">
        <v>2024</v>
      </c>
      <c r="M8329" s="164" t="s">
        <v>525</v>
      </c>
      <c r="N8329" s="164" t="s">
        <v>569</v>
      </c>
    </row>
    <row r="8330" spans="1:14" s="164" customFormat="1" ht="15" x14ac:dyDescent="0.15">
      <c r="A8330" s="164" t="s">
        <v>521</v>
      </c>
      <c r="B8330" s="164" t="s">
        <v>617</v>
      </c>
      <c r="C8330" s="164" t="s">
        <v>523</v>
      </c>
      <c r="D8330" s="164" t="s">
        <v>525</v>
      </c>
      <c r="E8330" s="164" t="s">
        <v>531</v>
      </c>
      <c r="F8330" s="193">
        <v>45712</v>
      </c>
      <c r="G8330" s="164" t="s">
        <v>587</v>
      </c>
      <c r="H8330" s="194">
        <v>42174</v>
      </c>
      <c r="I8330" s="164" t="s">
        <v>22</v>
      </c>
      <c r="L8330" s="164">
        <v>2024</v>
      </c>
      <c r="M8330" s="164" t="s">
        <v>525</v>
      </c>
      <c r="N8330" s="164" t="s">
        <v>569</v>
      </c>
    </row>
    <row r="8331" spans="1:14" s="164" customFormat="1" ht="15" x14ac:dyDescent="0.15">
      <c r="A8331" s="164" t="s">
        <v>521</v>
      </c>
      <c r="B8331" s="164" t="s">
        <v>617</v>
      </c>
      <c r="C8331" s="164" t="s">
        <v>523</v>
      </c>
      <c r="D8331" s="164" t="s">
        <v>525</v>
      </c>
      <c r="E8331" s="164" t="s">
        <v>525</v>
      </c>
      <c r="F8331" s="193">
        <v>45712</v>
      </c>
      <c r="G8331" s="164" t="s">
        <v>589</v>
      </c>
      <c r="H8331" s="194">
        <v>1223916</v>
      </c>
      <c r="I8331" s="164" t="s">
        <v>22</v>
      </c>
      <c r="L8331" s="164">
        <v>2024</v>
      </c>
      <c r="M8331" s="164" t="s">
        <v>525</v>
      </c>
      <c r="N8331" s="164" t="s">
        <v>569</v>
      </c>
    </row>
    <row r="8332" spans="1:14" s="164" customFormat="1" ht="15" x14ac:dyDescent="0.15">
      <c r="A8332" s="164" t="s">
        <v>521</v>
      </c>
      <c r="B8332" s="164" t="s">
        <v>617</v>
      </c>
      <c r="C8332" s="164" t="s">
        <v>523</v>
      </c>
      <c r="D8332" s="164" t="s">
        <v>525</v>
      </c>
      <c r="E8332" s="164" t="s">
        <v>525</v>
      </c>
      <c r="F8332" s="193">
        <v>45712</v>
      </c>
      <c r="G8332" s="164" t="s">
        <v>23</v>
      </c>
      <c r="H8332" s="194">
        <v>171600</v>
      </c>
      <c r="I8332" s="164" t="s">
        <v>22</v>
      </c>
      <c r="L8332" s="164">
        <v>2024</v>
      </c>
      <c r="M8332" s="164" t="s">
        <v>525</v>
      </c>
      <c r="N8332" s="164" t="s">
        <v>569</v>
      </c>
    </row>
    <row r="8333" spans="1:14" s="164" customFormat="1" ht="15" x14ac:dyDescent="0.15">
      <c r="A8333" s="164" t="s">
        <v>521</v>
      </c>
      <c r="B8333" s="164" t="s">
        <v>617</v>
      </c>
      <c r="C8333" s="164" t="s">
        <v>523</v>
      </c>
      <c r="D8333" s="164" t="s">
        <v>525</v>
      </c>
      <c r="E8333" s="164" t="s">
        <v>531</v>
      </c>
      <c r="F8333" s="193">
        <v>45712</v>
      </c>
      <c r="G8333" s="164" t="s">
        <v>23</v>
      </c>
      <c r="H8333" s="194">
        <v>3382029</v>
      </c>
      <c r="I8333" s="164" t="s">
        <v>22</v>
      </c>
      <c r="L8333" s="164">
        <v>2024</v>
      </c>
      <c r="M8333" s="164" t="s">
        <v>525</v>
      </c>
      <c r="N8333" s="164" t="s">
        <v>569</v>
      </c>
    </row>
    <row r="8334" spans="1:14" s="164" customFormat="1" ht="15" x14ac:dyDescent="0.15">
      <c r="A8334" s="164" t="s">
        <v>521</v>
      </c>
      <c r="B8334" s="164" t="s">
        <v>647</v>
      </c>
      <c r="C8334" s="164" t="s">
        <v>523</v>
      </c>
      <c r="D8334" s="164" t="s">
        <v>525</v>
      </c>
      <c r="E8334" s="164" t="s">
        <v>531</v>
      </c>
      <c r="F8334" s="193">
        <v>45712</v>
      </c>
      <c r="G8334" s="164" t="s">
        <v>23</v>
      </c>
      <c r="H8334" s="194">
        <v>42240</v>
      </c>
      <c r="I8334" s="164" t="s">
        <v>22</v>
      </c>
      <c r="L8334" s="164">
        <v>2024</v>
      </c>
      <c r="M8334" s="164" t="s">
        <v>525</v>
      </c>
      <c r="N8334" s="164" t="s">
        <v>569</v>
      </c>
    </row>
    <row r="8335" spans="1:14" s="164" customFormat="1" ht="15" x14ac:dyDescent="0.15">
      <c r="A8335" s="164" t="s">
        <v>521</v>
      </c>
      <c r="B8335" s="164" t="s">
        <v>617</v>
      </c>
      <c r="C8335" s="164" t="s">
        <v>523</v>
      </c>
      <c r="D8335" s="164" t="s">
        <v>525</v>
      </c>
      <c r="E8335" s="164" t="s">
        <v>519</v>
      </c>
      <c r="F8335" s="193">
        <v>45709</v>
      </c>
      <c r="G8335" s="164" t="s">
        <v>587</v>
      </c>
      <c r="H8335" s="194">
        <v>71500</v>
      </c>
      <c r="I8335" s="164" t="s">
        <v>22</v>
      </c>
      <c r="L8335" s="164">
        <v>2024</v>
      </c>
      <c r="M8335" s="164" t="s">
        <v>525</v>
      </c>
      <c r="N8335" s="164" t="s">
        <v>569</v>
      </c>
    </row>
    <row r="8336" spans="1:14" s="164" customFormat="1" ht="15" x14ac:dyDescent="0.15">
      <c r="A8336" s="164" t="s">
        <v>521</v>
      </c>
      <c r="B8336" s="164" t="s">
        <v>617</v>
      </c>
      <c r="C8336" s="164" t="s">
        <v>523</v>
      </c>
      <c r="D8336" s="164" t="s">
        <v>525</v>
      </c>
      <c r="E8336" s="164" t="s">
        <v>531</v>
      </c>
      <c r="F8336" s="193">
        <v>45709</v>
      </c>
      <c r="G8336" s="164" t="s">
        <v>587</v>
      </c>
      <c r="H8336" s="194">
        <v>84216</v>
      </c>
      <c r="I8336" s="164" t="s">
        <v>22</v>
      </c>
      <c r="L8336" s="164">
        <v>2024</v>
      </c>
      <c r="M8336" s="164" t="s">
        <v>525</v>
      </c>
      <c r="N8336" s="164" t="s">
        <v>569</v>
      </c>
    </row>
    <row r="8337" spans="1:14" s="164" customFormat="1" ht="15" x14ac:dyDescent="0.15">
      <c r="A8337" s="164" t="s">
        <v>521</v>
      </c>
      <c r="B8337" s="164" t="s">
        <v>586</v>
      </c>
      <c r="C8337" s="164" t="s">
        <v>523</v>
      </c>
      <c r="D8337" s="164" t="s">
        <v>525</v>
      </c>
      <c r="E8337" s="164" t="s">
        <v>531</v>
      </c>
      <c r="F8337" s="193">
        <v>45709</v>
      </c>
      <c r="G8337" s="164" t="s">
        <v>587</v>
      </c>
      <c r="H8337" s="194">
        <v>152731</v>
      </c>
      <c r="I8337" s="164" t="s">
        <v>22</v>
      </c>
      <c r="L8337" s="164">
        <v>2024</v>
      </c>
      <c r="M8337" s="164" t="s">
        <v>525</v>
      </c>
      <c r="N8337" s="164" t="s">
        <v>569</v>
      </c>
    </row>
    <row r="8338" spans="1:14" s="164" customFormat="1" ht="15" x14ac:dyDescent="0.15">
      <c r="A8338" s="164" t="s">
        <v>521</v>
      </c>
      <c r="B8338" s="164" t="s">
        <v>647</v>
      </c>
      <c r="C8338" s="164" t="s">
        <v>523</v>
      </c>
      <c r="D8338" s="164" t="s">
        <v>525</v>
      </c>
      <c r="E8338" s="164" t="s">
        <v>531</v>
      </c>
      <c r="F8338" s="193">
        <v>45709</v>
      </c>
      <c r="G8338" s="164" t="s">
        <v>653</v>
      </c>
      <c r="H8338" s="194">
        <v>163185</v>
      </c>
      <c r="I8338" s="164" t="s">
        <v>22</v>
      </c>
      <c r="L8338" s="164">
        <v>2024</v>
      </c>
      <c r="M8338" s="164" t="s">
        <v>525</v>
      </c>
      <c r="N8338" s="164" t="s">
        <v>569</v>
      </c>
    </row>
    <row r="8339" spans="1:14" s="164" customFormat="1" ht="15" x14ac:dyDescent="0.15">
      <c r="A8339" s="164" t="s">
        <v>521</v>
      </c>
      <c r="B8339" s="164" t="s">
        <v>617</v>
      </c>
      <c r="C8339" s="164" t="s">
        <v>523</v>
      </c>
      <c r="D8339" s="164" t="s">
        <v>525</v>
      </c>
      <c r="E8339" s="164" t="s">
        <v>525</v>
      </c>
      <c r="F8339" s="193">
        <v>45709</v>
      </c>
      <c r="G8339" s="164" t="s">
        <v>589</v>
      </c>
      <c r="H8339" s="194">
        <v>43540</v>
      </c>
      <c r="I8339" s="164" t="s">
        <v>22</v>
      </c>
      <c r="L8339" s="164">
        <v>2024</v>
      </c>
      <c r="M8339" s="164" t="s">
        <v>525</v>
      </c>
      <c r="N8339" s="164" t="s">
        <v>569</v>
      </c>
    </row>
    <row r="8340" spans="1:14" s="164" customFormat="1" ht="15" x14ac:dyDescent="0.15">
      <c r="A8340" s="164" t="s">
        <v>521</v>
      </c>
      <c r="B8340" s="164" t="s">
        <v>617</v>
      </c>
      <c r="C8340" s="164" t="s">
        <v>523</v>
      </c>
      <c r="D8340" s="164" t="s">
        <v>525</v>
      </c>
      <c r="E8340" s="164" t="s">
        <v>519</v>
      </c>
      <c r="F8340" s="193">
        <v>45709</v>
      </c>
      <c r="G8340" s="164" t="s">
        <v>589</v>
      </c>
      <c r="H8340" s="194">
        <v>536917</v>
      </c>
      <c r="I8340" s="164" t="s">
        <v>22</v>
      </c>
      <c r="L8340" s="164">
        <v>2024</v>
      </c>
      <c r="M8340" s="164" t="s">
        <v>525</v>
      </c>
      <c r="N8340" s="164" t="s">
        <v>569</v>
      </c>
    </row>
    <row r="8341" spans="1:14" s="164" customFormat="1" ht="15" x14ac:dyDescent="0.15">
      <c r="A8341" s="164" t="s">
        <v>521</v>
      </c>
      <c r="B8341" s="164" t="s">
        <v>617</v>
      </c>
      <c r="C8341" s="164" t="s">
        <v>523</v>
      </c>
      <c r="D8341" s="164" t="s">
        <v>525</v>
      </c>
      <c r="E8341" s="164" t="s">
        <v>531</v>
      </c>
      <c r="F8341" s="193">
        <v>45709</v>
      </c>
      <c r="G8341" s="164" t="s">
        <v>589</v>
      </c>
      <c r="H8341" s="194">
        <v>1599840</v>
      </c>
      <c r="I8341" s="164" t="s">
        <v>22</v>
      </c>
      <c r="L8341" s="164">
        <v>2024</v>
      </c>
      <c r="M8341" s="164" t="s">
        <v>525</v>
      </c>
      <c r="N8341" s="164" t="s">
        <v>569</v>
      </c>
    </row>
    <row r="8342" spans="1:14" s="164" customFormat="1" ht="15" x14ac:dyDescent="0.15">
      <c r="A8342" s="164" t="s">
        <v>521</v>
      </c>
      <c r="B8342" s="164" t="s">
        <v>638</v>
      </c>
      <c r="C8342" s="164" t="s">
        <v>523</v>
      </c>
      <c r="D8342" s="164" t="s">
        <v>525</v>
      </c>
      <c r="E8342" s="164" t="s">
        <v>519</v>
      </c>
      <c r="F8342" s="193">
        <v>45709</v>
      </c>
      <c r="G8342" s="164" t="s">
        <v>589</v>
      </c>
      <c r="H8342" s="194">
        <v>1237280</v>
      </c>
      <c r="I8342" s="164" t="s">
        <v>22</v>
      </c>
      <c r="L8342" s="164">
        <v>2024</v>
      </c>
      <c r="M8342" s="164" t="s">
        <v>525</v>
      </c>
      <c r="N8342" s="164" t="s">
        <v>569</v>
      </c>
    </row>
    <row r="8343" spans="1:14" s="164" customFormat="1" ht="15" x14ac:dyDescent="0.15">
      <c r="A8343" s="164" t="s">
        <v>521</v>
      </c>
      <c r="B8343" s="164" t="s">
        <v>638</v>
      </c>
      <c r="C8343" s="164" t="s">
        <v>523</v>
      </c>
      <c r="D8343" s="164" t="s">
        <v>525</v>
      </c>
      <c r="E8343" s="164" t="s">
        <v>531</v>
      </c>
      <c r="F8343" s="193">
        <v>45709</v>
      </c>
      <c r="G8343" s="164" t="s">
        <v>589</v>
      </c>
      <c r="H8343" s="194">
        <v>2376880</v>
      </c>
      <c r="I8343" s="164" t="s">
        <v>22</v>
      </c>
      <c r="L8343" s="164">
        <v>2024</v>
      </c>
      <c r="M8343" s="164" t="s">
        <v>525</v>
      </c>
      <c r="N8343" s="164" t="s">
        <v>569</v>
      </c>
    </row>
    <row r="8344" spans="1:14" s="164" customFormat="1" ht="15" x14ac:dyDescent="0.15">
      <c r="A8344" s="164" t="s">
        <v>521</v>
      </c>
      <c r="B8344" s="164" t="s">
        <v>603</v>
      </c>
      <c r="C8344" s="164" t="s">
        <v>523</v>
      </c>
      <c r="D8344" s="164" t="s">
        <v>525</v>
      </c>
      <c r="E8344" s="164" t="s">
        <v>525</v>
      </c>
      <c r="F8344" s="193">
        <v>45709</v>
      </c>
      <c r="G8344" s="164" t="s">
        <v>604</v>
      </c>
      <c r="H8344" s="194">
        <v>34327</v>
      </c>
      <c r="I8344" s="164" t="s">
        <v>22</v>
      </c>
      <c r="L8344" s="164">
        <v>2024</v>
      </c>
      <c r="M8344" s="164" t="s">
        <v>525</v>
      </c>
      <c r="N8344" s="164" t="s">
        <v>569</v>
      </c>
    </row>
    <row r="8345" spans="1:14" s="164" customFormat="1" ht="15" x14ac:dyDescent="0.15">
      <c r="A8345" s="164" t="s">
        <v>521</v>
      </c>
      <c r="B8345" s="164" t="s">
        <v>617</v>
      </c>
      <c r="C8345" s="164" t="s">
        <v>523</v>
      </c>
      <c r="D8345" s="164" t="s">
        <v>525</v>
      </c>
      <c r="E8345" s="164" t="s">
        <v>531</v>
      </c>
      <c r="F8345" s="193">
        <v>45709</v>
      </c>
      <c r="G8345" s="164" t="s">
        <v>23</v>
      </c>
      <c r="H8345" s="194">
        <v>44000</v>
      </c>
      <c r="I8345" s="164" t="s">
        <v>22</v>
      </c>
      <c r="L8345" s="164">
        <v>2024</v>
      </c>
      <c r="M8345" s="164" t="s">
        <v>525</v>
      </c>
      <c r="N8345" s="164" t="s">
        <v>569</v>
      </c>
    </row>
    <row r="8346" spans="1:14" s="164" customFormat="1" ht="15" x14ac:dyDescent="0.15">
      <c r="A8346" s="164" t="s">
        <v>521</v>
      </c>
      <c r="B8346" s="164" t="s">
        <v>647</v>
      </c>
      <c r="C8346" s="164" t="s">
        <v>523</v>
      </c>
      <c r="D8346" s="164" t="s">
        <v>525</v>
      </c>
      <c r="E8346" s="164" t="s">
        <v>531</v>
      </c>
      <c r="F8346" s="193">
        <v>45709</v>
      </c>
      <c r="G8346" s="164" t="s">
        <v>23</v>
      </c>
      <c r="H8346" s="194">
        <v>38280</v>
      </c>
      <c r="I8346" s="164" t="s">
        <v>22</v>
      </c>
      <c r="L8346" s="164">
        <v>2024</v>
      </c>
      <c r="M8346" s="164" t="s">
        <v>525</v>
      </c>
      <c r="N8346" s="164" t="s">
        <v>569</v>
      </c>
    </row>
    <row r="8347" spans="1:14" s="164" customFormat="1" ht="15" x14ac:dyDescent="0.15">
      <c r="A8347" s="164" t="s">
        <v>521</v>
      </c>
      <c r="B8347" s="164" t="s">
        <v>617</v>
      </c>
      <c r="C8347" s="164" t="s">
        <v>523</v>
      </c>
      <c r="D8347" s="164" t="s">
        <v>525</v>
      </c>
      <c r="E8347" s="164" t="s">
        <v>525</v>
      </c>
      <c r="F8347" s="193">
        <v>45709</v>
      </c>
      <c r="G8347" s="164" t="s">
        <v>621</v>
      </c>
      <c r="H8347" s="194">
        <v>112785</v>
      </c>
      <c r="I8347" s="164" t="s">
        <v>22</v>
      </c>
      <c r="L8347" s="164">
        <v>2024</v>
      </c>
      <c r="M8347" s="164" t="s">
        <v>525</v>
      </c>
      <c r="N8347" s="164" t="s">
        <v>569</v>
      </c>
    </row>
    <row r="8348" spans="1:14" s="164" customFormat="1" ht="15" x14ac:dyDescent="0.15">
      <c r="A8348" s="164" t="s">
        <v>521</v>
      </c>
      <c r="B8348" s="164" t="s">
        <v>617</v>
      </c>
      <c r="C8348" s="164" t="s">
        <v>523</v>
      </c>
      <c r="D8348" s="164" t="s">
        <v>525</v>
      </c>
      <c r="E8348" s="164" t="s">
        <v>531</v>
      </c>
      <c r="F8348" s="193">
        <v>45709</v>
      </c>
      <c r="G8348" s="164" t="s">
        <v>621</v>
      </c>
      <c r="H8348" s="194">
        <v>715000</v>
      </c>
      <c r="I8348" s="164" t="s">
        <v>22</v>
      </c>
      <c r="L8348" s="164">
        <v>2024</v>
      </c>
      <c r="M8348" s="164" t="s">
        <v>525</v>
      </c>
      <c r="N8348" s="164" t="s">
        <v>569</v>
      </c>
    </row>
    <row r="8349" spans="1:14" s="164" customFormat="1" ht="15" x14ac:dyDescent="0.15">
      <c r="A8349" s="164" t="s">
        <v>521</v>
      </c>
      <c r="B8349" s="164" t="s">
        <v>638</v>
      </c>
      <c r="C8349" s="164" t="s">
        <v>523</v>
      </c>
      <c r="D8349" s="164" t="s">
        <v>525</v>
      </c>
      <c r="E8349" s="164" t="s">
        <v>519</v>
      </c>
      <c r="F8349" s="193">
        <v>45709</v>
      </c>
      <c r="G8349" s="164" t="s">
        <v>621</v>
      </c>
      <c r="H8349" s="194">
        <v>107250</v>
      </c>
      <c r="I8349" s="164" t="s">
        <v>22</v>
      </c>
      <c r="L8349" s="164">
        <v>2024</v>
      </c>
      <c r="M8349" s="164" t="s">
        <v>525</v>
      </c>
      <c r="N8349" s="164" t="s">
        <v>569</v>
      </c>
    </row>
    <row r="8350" spans="1:14" s="164" customFormat="1" ht="15" x14ac:dyDescent="0.15">
      <c r="A8350" s="164" t="s">
        <v>521</v>
      </c>
      <c r="B8350" s="164" t="s">
        <v>638</v>
      </c>
      <c r="C8350" s="164" t="s">
        <v>523</v>
      </c>
      <c r="D8350" s="164" t="s">
        <v>525</v>
      </c>
      <c r="E8350" s="164" t="s">
        <v>531</v>
      </c>
      <c r="F8350" s="193">
        <v>45709</v>
      </c>
      <c r="G8350" s="164" t="s">
        <v>621</v>
      </c>
      <c r="H8350" s="194">
        <v>250250</v>
      </c>
      <c r="I8350" s="164" t="s">
        <v>22</v>
      </c>
      <c r="L8350" s="164">
        <v>2024</v>
      </c>
      <c r="M8350" s="164" t="s">
        <v>525</v>
      </c>
      <c r="N8350" s="164" t="s">
        <v>569</v>
      </c>
    </row>
    <row r="8351" spans="1:14" s="164" customFormat="1" ht="15" x14ac:dyDescent="0.15">
      <c r="A8351" s="164" t="s">
        <v>521</v>
      </c>
      <c r="B8351" s="164" t="s">
        <v>586</v>
      </c>
      <c r="C8351" s="164" t="s">
        <v>523</v>
      </c>
      <c r="D8351" s="164" t="s">
        <v>525</v>
      </c>
      <c r="E8351" s="164" t="s">
        <v>531</v>
      </c>
      <c r="F8351" s="193">
        <v>45709</v>
      </c>
      <c r="G8351" s="164" t="s">
        <v>722</v>
      </c>
      <c r="H8351" s="194">
        <v>131397</v>
      </c>
      <c r="I8351" s="164" t="s">
        <v>22</v>
      </c>
      <c r="L8351" s="164">
        <v>2024</v>
      </c>
      <c r="M8351" s="164" t="s">
        <v>525</v>
      </c>
      <c r="N8351" s="164" t="s">
        <v>569</v>
      </c>
    </row>
    <row r="8352" spans="1:14" s="164" customFormat="1" ht="15" x14ac:dyDescent="0.15">
      <c r="A8352" s="164" t="s">
        <v>521</v>
      </c>
      <c r="B8352" s="164" t="s">
        <v>647</v>
      </c>
      <c r="C8352" s="164" t="s">
        <v>523</v>
      </c>
      <c r="D8352" s="164" t="s">
        <v>525</v>
      </c>
      <c r="E8352" s="164" t="s">
        <v>525</v>
      </c>
      <c r="F8352" s="193">
        <v>45709</v>
      </c>
      <c r="G8352" s="164" t="s">
        <v>650</v>
      </c>
      <c r="H8352" s="194">
        <v>892384</v>
      </c>
      <c r="I8352" s="164" t="s">
        <v>16</v>
      </c>
      <c r="L8352" s="164">
        <v>2024</v>
      </c>
      <c r="M8352" s="164" t="s">
        <v>525</v>
      </c>
      <c r="N8352" s="164" t="s">
        <v>569</v>
      </c>
    </row>
    <row r="8353" spans="1:14" s="164" customFormat="1" ht="15" x14ac:dyDescent="0.15">
      <c r="A8353" s="164" t="s">
        <v>521</v>
      </c>
      <c r="B8353" s="164" t="s">
        <v>647</v>
      </c>
      <c r="C8353" s="164" t="s">
        <v>535</v>
      </c>
      <c r="D8353" s="164" t="s">
        <v>525</v>
      </c>
      <c r="E8353" s="164" t="s">
        <v>519</v>
      </c>
      <c r="F8353" s="193">
        <v>45709</v>
      </c>
      <c r="G8353" s="164" t="s">
        <v>650</v>
      </c>
      <c r="H8353" s="194">
        <v>16157</v>
      </c>
      <c r="I8353" s="164" t="s">
        <v>16</v>
      </c>
      <c r="L8353" s="164">
        <v>2024</v>
      </c>
      <c r="M8353" s="164" t="s">
        <v>525</v>
      </c>
      <c r="N8353" s="164" t="s">
        <v>569</v>
      </c>
    </row>
    <row r="8354" spans="1:14" s="164" customFormat="1" ht="15" x14ac:dyDescent="0.15">
      <c r="A8354" s="164" t="s">
        <v>521</v>
      </c>
      <c r="B8354" s="164" t="s">
        <v>647</v>
      </c>
      <c r="C8354" s="164" t="s">
        <v>523</v>
      </c>
      <c r="D8354" s="164" t="s">
        <v>525</v>
      </c>
      <c r="E8354" s="164" t="s">
        <v>519</v>
      </c>
      <c r="F8354" s="193">
        <v>45709</v>
      </c>
      <c r="G8354" s="164" t="s">
        <v>650</v>
      </c>
      <c r="H8354" s="194">
        <v>2695</v>
      </c>
      <c r="I8354" s="164" t="s">
        <v>16</v>
      </c>
      <c r="L8354" s="164">
        <v>2024</v>
      </c>
      <c r="M8354" s="164" t="s">
        <v>525</v>
      </c>
      <c r="N8354" s="164" t="s">
        <v>569</v>
      </c>
    </row>
    <row r="8355" spans="1:14" s="164" customFormat="1" ht="15" x14ac:dyDescent="0.15">
      <c r="A8355" s="164" t="s">
        <v>521</v>
      </c>
      <c r="B8355" s="164" t="s">
        <v>647</v>
      </c>
      <c r="C8355" s="164" t="s">
        <v>535</v>
      </c>
      <c r="D8355" s="164" t="s">
        <v>525</v>
      </c>
      <c r="E8355" s="164" t="s">
        <v>531</v>
      </c>
      <c r="F8355" s="193">
        <v>45709</v>
      </c>
      <c r="G8355" s="164" t="s">
        <v>650</v>
      </c>
      <c r="H8355" s="194">
        <v>70466</v>
      </c>
      <c r="I8355" s="164" t="s">
        <v>16</v>
      </c>
      <c r="L8355" s="164">
        <v>2024</v>
      </c>
      <c r="M8355" s="164" t="s">
        <v>525</v>
      </c>
      <c r="N8355" s="164" t="s">
        <v>569</v>
      </c>
    </row>
    <row r="8356" spans="1:14" s="164" customFormat="1" ht="15" x14ac:dyDescent="0.15">
      <c r="A8356" s="164" t="s">
        <v>521</v>
      </c>
      <c r="B8356" s="164" t="s">
        <v>647</v>
      </c>
      <c r="C8356" s="164" t="s">
        <v>523</v>
      </c>
      <c r="D8356" s="164" t="s">
        <v>525</v>
      </c>
      <c r="E8356" s="164" t="s">
        <v>531</v>
      </c>
      <c r="F8356" s="193">
        <v>45709</v>
      </c>
      <c r="G8356" s="164" t="s">
        <v>650</v>
      </c>
      <c r="H8356" s="194">
        <v>822908</v>
      </c>
      <c r="I8356" s="164" t="s">
        <v>16</v>
      </c>
      <c r="L8356" s="164">
        <v>2024</v>
      </c>
      <c r="M8356" s="164" t="s">
        <v>525</v>
      </c>
      <c r="N8356" s="164" t="s">
        <v>569</v>
      </c>
    </row>
    <row r="8357" spans="1:14" s="164" customFormat="1" ht="15" x14ac:dyDescent="0.15">
      <c r="A8357" s="164" t="s">
        <v>521</v>
      </c>
      <c r="B8357" s="164" t="s">
        <v>647</v>
      </c>
      <c r="C8357" s="164" t="s">
        <v>523</v>
      </c>
      <c r="D8357" s="164" t="s">
        <v>525</v>
      </c>
      <c r="E8357" s="164" t="s">
        <v>525</v>
      </c>
      <c r="F8357" s="193">
        <v>45709</v>
      </c>
      <c r="G8357" s="164" t="s">
        <v>648</v>
      </c>
      <c r="H8357" s="194">
        <v>67923</v>
      </c>
      <c r="I8357" s="164" t="s">
        <v>16</v>
      </c>
      <c r="L8357" s="164">
        <v>2024</v>
      </c>
      <c r="M8357" s="164" t="s">
        <v>525</v>
      </c>
      <c r="N8357" s="164" t="s">
        <v>569</v>
      </c>
    </row>
    <row r="8358" spans="1:14" s="164" customFormat="1" ht="15" x14ac:dyDescent="0.15">
      <c r="A8358" s="164" t="s">
        <v>521</v>
      </c>
      <c r="B8358" s="164" t="s">
        <v>647</v>
      </c>
      <c r="C8358" s="164" t="s">
        <v>523</v>
      </c>
      <c r="D8358" s="164" t="s">
        <v>525</v>
      </c>
      <c r="E8358" s="164" t="s">
        <v>531</v>
      </c>
      <c r="F8358" s="193">
        <v>45709</v>
      </c>
      <c r="G8358" s="164" t="s">
        <v>648</v>
      </c>
      <c r="H8358" s="194">
        <v>61107</v>
      </c>
      <c r="I8358" s="164" t="s">
        <v>16</v>
      </c>
      <c r="L8358" s="164">
        <v>2024</v>
      </c>
      <c r="M8358" s="164" t="s">
        <v>525</v>
      </c>
      <c r="N8358" s="164" t="s">
        <v>569</v>
      </c>
    </row>
    <row r="8359" spans="1:14" s="164" customFormat="1" ht="15" x14ac:dyDescent="0.15">
      <c r="A8359" s="164" t="s">
        <v>521</v>
      </c>
      <c r="B8359" s="164" t="s">
        <v>647</v>
      </c>
      <c r="C8359" s="164" t="s">
        <v>523</v>
      </c>
      <c r="D8359" s="164" t="s">
        <v>525</v>
      </c>
      <c r="E8359" s="164" t="s">
        <v>525</v>
      </c>
      <c r="F8359" s="193">
        <v>45709</v>
      </c>
      <c r="G8359" s="164" t="s">
        <v>651</v>
      </c>
      <c r="H8359" s="194">
        <v>93254</v>
      </c>
      <c r="I8359" s="164" t="s">
        <v>16</v>
      </c>
      <c r="L8359" s="164">
        <v>2024</v>
      </c>
      <c r="M8359" s="164" t="s">
        <v>525</v>
      </c>
      <c r="N8359" s="164" t="s">
        <v>569</v>
      </c>
    </row>
    <row r="8360" spans="1:14" s="164" customFormat="1" ht="15" x14ac:dyDescent="0.15">
      <c r="A8360" s="164" t="s">
        <v>521</v>
      </c>
      <c r="B8360" s="164" t="s">
        <v>647</v>
      </c>
      <c r="C8360" s="164" t="s">
        <v>523</v>
      </c>
      <c r="D8360" s="164" t="s">
        <v>525</v>
      </c>
      <c r="E8360" s="164" t="s">
        <v>525</v>
      </c>
      <c r="F8360" s="193">
        <v>45709</v>
      </c>
      <c r="G8360" s="164" t="s">
        <v>649</v>
      </c>
      <c r="H8360" s="194">
        <v>840961</v>
      </c>
      <c r="I8360" s="164" t="s">
        <v>16</v>
      </c>
      <c r="L8360" s="164">
        <v>2024</v>
      </c>
      <c r="M8360" s="164" t="s">
        <v>525</v>
      </c>
      <c r="N8360" s="164" t="s">
        <v>569</v>
      </c>
    </row>
    <row r="8361" spans="1:14" s="164" customFormat="1" ht="15" x14ac:dyDescent="0.15">
      <c r="A8361" s="164" t="s">
        <v>521</v>
      </c>
      <c r="B8361" s="164" t="s">
        <v>647</v>
      </c>
      <c r="C8361" s="164" t="s">
        <v>523</v>
      </c>
      <c r="D8361" s="164" t="s">
        <v>525</v>
      </c>
      <c r="E8361" s="164" t="s">
        <v>531</v>
      </c>
      <c r="F8361" s="193">
        <v>45709</v>
      </c>
      <c r="G8361" s="164" t="s">
        <v>649</v>
      </c>
      <c r="H8361" s="194">
        <v>222222</v>
      </c>
      <c r="I8361" s="164" t="s">
        <v>16</v>
      </c>
      <c r="L8361" s="164">
        <v>2024</v>
      </c>
      <c r="M8361" s="164" t="s">
        <v>525</v>
      </c>
      <c r="N8361" s="164" t="s">
        <v>569</v>
      </c>
    </row>
    <row r="8362" spans="1:14" s="164" customFormat="1" ht="15" x14ac:dyDescent="0.15">
      <c r="A8362" s="164" t="s">
        <v>521</v>
      </c>
      <c r="B8362" s="164" t="s">
        <v>638</v>
      </c>
      <c r="C8362" s="164" t="s">
        <v>523</v>
      </c>
      <c r="D8362" s="164" t="s">
        <v>525</v>
      </c>
      <c r="E8362" s="164" t="s">
        <v>519</v>
      </c>
      <c r="F8362" s="193">
        <v>45708</v>
      </c>
      <c r="G8362" s="164" t="s">
        <v>568</v>
      </c>
      <c r="H8362" s="194">
        <v>786500</v>
      </c>
      <c r="I8362" s="164" t="s">
        <v>22</v>
      </c>
      <c r="L8362" s="164">
        <v>2024</v>
      </c>
      <c r="M8362" s="164" t="s">
        <v>525</v>
      </c>
      <c r="N8362" s="164" t="s">
        <v>569</v>
      </c>
    </row>
    <row r="8363" spans="1:14" s="164" customFormat="1" ht="15" x14ac:dyDescent="0.15">
      <c r="A8363" s="164" t="s">
        <v>521</v>
      </c>
      <c r="B8363" s="164" t="s">
        <v>586</v>
      </c>
      <c r="C8363" s="164" t="s">
        <v>523</v>
      </c>
      <c r="D8363" s="164" t="s">
        <v>525</v>
      </c>
      <c r="E8363" s="164" t="s">
        <v>525</v>
      </c>
      <c r="F8363" s="193">
        <v>45708</v>
      </c>
      <c r="G8363" s="164" t="s">
        <v>568</v>
      </c>
      <c r="H8363" s="194">
        <v>472397</v>
      </c>
      <c r="I8363" s="164" t="s">
        <v>22</v>
      </c>
      <c r="L8363" s="164">
        <v>2024</v>
      </c>
      <c r="M8363" s="164" t="s">
        <v>525</v>
      </c>
      <c r="N8363" s="164" t="s">
        <v>569</v>
      </c>
    </row>
    <row r="8364" spans="1:14" s="164" customFormat="1" ht="15" x14ac:dyDescent="0.15">
      <c r="A8364" s="164" t="s">
        <v>521</v>
      </c>
      <c r="B8364" s="164" t="s">
        <v>617</v>
      </c>
      <c r="C8364" s="164" t="s">
        <v>523</v>
      </c>
      <c r="D8364" s="164" t="s">
        <v>525</v>
      </c>
      <c r="E8364" s="164" t="s">
        <v>531</v>
      </c>
      <c r="F8364" s="193">
        <v>45708</v>
      </c>
      <c r="G8364" s="164" t="s">
        <v>589</v>
      </c>
      <c r="H8364" s="194">
        <v>242880</v>
      </c>
      <c r="I8364" s="164" t="s">
        <v>22</v>
      </c>
      <c r="L8364" s="164">
        <v>2024</v>
      </c>
      <c r="M8364" s="164" t="s">
        <v>525</v>
      </c>
      <c r="N8364" s="164" t="s">
        <v>569</v>
      </c>
    </row>
    <row r="8365" spans="1:14" s="164" customFormat="1" ht="15" x14ac:dyDescent="0.15">
      <c r="A8365" s="164" t="s">
        <v>521</v>
      </c>
      <c r="B8365" s="164" t="s">
        <v>603</v>
      </c>
      <c r="C8365" s="164" t="s">
        <v>523</v>
      </c>
      <c r="D8365" s="164" t="s">
        <v>525</v>
      </c>
      <c r="E8365" s="164" t="s">
        <v>525</v>
      </c>
      <c r="F8365" s="193">
        <v>45708</v>
      </c>
      <c r="G8365" s="164" t="s">
        <v>604</v>
      </c>
      <c r="H8365" s="194">
        <v>40988</v>
      </c>
      <c r="I8365" s="164" t="s">
        <v>22</v>
      </c>
      <c r="L8365" s="164">
        <v>2024</v>
      </c>
      <c r="M8365" s="164" t="s">
        <v>525</v>
      </c>
      <c r="N8365" s="164" t="s">
        <v>569</v>
      </c>
    </row>
    <row r="8366" spans="1:14" s="164" customFormat="1" ht="15" x14ac:dyDescent="0.15">
      <c r="A8366" s="164" t="s">
        <v>521</v>
      </c>
      <c r="B8366" s="164" t="s">
        <v>617</v>
      </c>
      <c r="C8366" s="164" t="s">
        <v>523</v>
      </c>
      <c r="D8366" s="164" t="s">
        <v>525</v>
      </c>
      <c r="E8366" s="164" t="s">
        <v>525</v>
      </c>
      <c r="F8366" s="193">
        <v>45708</v>
      </c>
      <c r="G8366" s="164" t="s">
        <v>23</v>
      </c>
      <c r="H8366" s="194">
        <v>446827</v>
      </c>
      <c r="I8366" s="164" t="s">
        <v>22</v>
      </c>
      <c r="L8366" s="164">
        <v>2024</v>
      </c>
      <c r="M8366" s="164" t="s">
        <v>525</v>
      </c>
      <c r="N8366" s="164" t="s">
        <v>569</v>
      </c>
    </row>
    <row r="8367" spans="1:14" s="164" customFormat="1" ht="15" x14ac:dyDescent="0.15">
      <c r="A8367" s="164" t="s">
        <v>521</v>
      </c>
      <c r="B8367" s="164" t="s">
        <v>617</v>
      </c>
      <c r="C8367" s="164" t="s">
        <v>523</v>
      </c>
      <c r="D8367" s="164" t="s">
        <v>525</v>
      </c>
      <c r="E8367" s="164" t="s">
        <v>531</v>
      </c>
      <c r="F8367" s="193">
        <v>45708</v>
      </c>
      <c r="G8367" s="164" t="s">
        <v>23</v>
      </c>
      <c r="H8367" s="194">
        <v>158400</v>
      </c>
      <c r="I8367" s="164" t="s">
        <v>22</v>
      </c>
      <c r="L8367" s="164">
        <v>2024</v>
      </c>
      <c r="M8367" s="164" t="s">
        <v>525</v>
      </c>
      <c r="N8367" s="164" t="s">
        <v>569</v>
      </c>
    </row>
    <row r="8368" spans="1:14" s="164" customFormat="1" ht="15" x14ac:dyDescent="0.15">
      <c r="A8368" s="164" t="s">
        <v>521</v>
      </c>
      <c r="B8368" s="164" t="s">
        <v>586</v>
      </c>
      <c r="C8368" s="164" t="s">
        <v>523</v>
      </c>
      <c r="D8368" s="164" t="s">
        <v>525</v>
      </c>
      <c r="E8368" s="164" t="s">
        <v>531</v>
      </c>
      <c r="F8368" s="193">
        <v>45708</v>
      </c>
      <c r="G8368" s="164" t="s">
        <v>23</v>
      </c>
      <c r="H8368" s="194">
        <v>154405</v>
      </c>
      <c r="I8368" s="164" t="s">
        <v>22</v>
      </c>
      <c r="L8368" s="164">
        <v>2024</v>
      </c>
      <c r="M8368" s="164" t="s">
        <v>525</v>
      </c>
      <c r="N8368" s="164" t="s">
        <v>569</v>
      </c>
    </row>
    <row r="8369" spans="1:14" s="164" customFormat="1" ht="15" x14ac:dyDescent="0.15">
      <c r="A8369" s="164" t="s">
        <v>521</v>
      </c>
      <c r="B8369" s="164" t="s">
        <v>617</v>
      </c>
      <c r="C8369" s="164" t="s">
        <v>523</v>
      </c>
      <c r="D8369" s="164" t="s">
        <v>525</v>
      </c>
      <c r="E8369" s="164" t="s">
        <v>531</v>
      </c>
      <c r="F8369" s="193">
        <v>45708</v>
      </c>
      <c r="G8369" s="164" t="s">
        <v>720</v>
      </c>
      <c r="H8369" s="194">
        <v>203940</v>
      </c>
      <c r="I8369" s="164" t="s">
        <v>22</v>
      </c>
      <c r="L8369" s="164">
        <v>2024</v>
      </c>
      <c r="M8369" s="164" t="s">
        <v>525</v>
      </c>
      <c r="N8369" s="164" t="s">
        <v>569</v>
      </c>
    </row>
    <row r="8370" spans="1:14" s="164" customFormat="1" ht="15" x14ac:dyDescent="0.15">
      <c r="A8370" s="164" t="s">
        <v>521</v>
      </c>
      <c r="B8370" s="164" t="s">
        <v>647</v>
      </c>
      <c r="C8370" s="164" t="s">
        <v>523</v>
      </c>
      <c r="D8370" s="164" t="s">
        <v>525</v>
      </c>
      <c r="E8370" s="164" t="s">
        <v>531</v>
      </c>
      <c r="F8370" s="193">
        <v>45708</v>
      </c>
      <c r="G8370" s="164" t="s">
        <v>651</v>
      </c>
      <c r="H8370" s="194">
        <v>498960</v>
      </c>
      <c r="I8370" s="164" t="s">
        <v>16</v>
      </c>
      <c r="L8370" s="164">
        <v>2024</v>
      </c>
      <c r="M8370" s="164" t="s">
        <v>525</v>
      </c>
      <c r="N8370" s="164" t="s">
        <v>569</v>
      </c>
    </row>
    <row r="8371" spans="1:14" s="164" customFormat="1" ht="15" x14ac:dyDescent="0.15">
      <c r="A8371" s="164" t="s">
        <v>521</v>
      </c>
      <c r="B8371" s="164" t="s">
        <v>647</v>
      </c>
      <c r="C8371" s="164" t="s">
        <v>523</v>
      </c>
      <c r="D8371" s="164" t="s">
        <v>525</v>
      </c>
      <c r="E8371" s="164" t="s">
        <v>525</v>
      </c>
      <c r="F8371" s="193">
        <v>45708</v>
      </c>
      <c r="G8371" s="164" t="s">
        <v>649</v>
      </c>
      <c r="H8371" s="194">
        <v>943611</v>
      </c>
      <c r="I8371" s="164" t="s">
        <v>16</v>
      </c>
      <c r="L8371" s="164">
        <v>2024</v>
      </c>
      <c r="M8371" s="164" t="s">
        <v>525</v>
      </c>
      <c r="N8371" s="164" t="s">
        <v>569</v>
      </c>
    </row>
    <row r="8372" spans="1:14" s="164" customFormat="1" ht="15" x14ac:dyDescent="0.15">
      <c r="A8372" s="164" t="s">
        <v>521</v>
      </c>
      <c r="B8372" s="164" t="s">
        <v>638</v>
      </c>
      <c r="C8372" s="164" t="s">
        <v>523</v>
      </c>
      <c r="D8372" s="164" t="s">
        <v>525</v>
      </c>
      <c r="E8372" s="164" t="s">
        <v>519</v>
      </c>
      <c r="F8372" s="193">
        <v>45708</v>
      </c>
      <c r="G8372" s="164" t="s">
        <v>619</v>
      </c>
      <c r="H8372" s="194">
        <v>107250</v>
      </c>
      <c r="I8372" s="164" t="s">
        <v>22</v>
      </c>
      <c r="L8372" s="164">
        <v>2024</v>
      </c>
      <c r="M8372" s="164" t="s">
        <v>525</v>
      </c>
      <c r="N8372" s="164" t="s">
        <v>569</v>
      </c>
    </row>
    <row r="8373" spans="1:14" s="164" customFormat="1" ht="15" x14ac:dyDescent="0.15">
      <c r="A8373" s="164" t="s">
        <v>521</v>
      </c>
      <c r="B8373" s="164" t="s">
        <v>647</v>
      </c>
      <c r="C8373" s="164" t="s">
        <v>523</v>
      </c>
      <c r="D8373" s="164" t="s">
        <v>525</v>
      </c>
      <c r="E8373" s="164" t="s">
        <v>531</v>
      </c>
      <c r="F8373" s="193">
        <v>45708</v>
      </c>
      <c r="G8373" s="164" t="s">
        <v>653</v>
      </c>
      <c r="H8373" s="194">
        <v>80432</v>
      </c>
      <c r="I8373" s="164" t="s">
        <v>22</v>
      </c>
      <c r="L8373" s="164">
        <v>2024</v>
      </c>
      <c r="M8373" s="164" t="s">
        <v>525</v>
      </c>
      <c r="N8373" s="164" t="s">
        <v>569</v>
      </c>
    </row>
    <row r="8374" spans="1:14" s="164" customFormat="1" ht="15" x14ac:dyDescent="0.15">
      <c r="A8374" s="164" t="s">
        <v>521</v>
      </c>
      <c r="B8374" s="164" t="s">
        <v>617</v>
      </c>
      <c r="C8374" s="164" t="s">
        <v>523</v>
      </c>
      <c r="D8374" s="164" t="s">
        <v>525</v>
      </c>
      <c r="E8374" s="164" t="s">
        <v>525</v>
      </c>
      <c r="F8374" s="193">
        <v>45708</v>
      </c>
      <c r="G8374" s="164" t="s">
        <v>568</v>
      </c>
      <c r="H8374" s="194">
        <v>710851</v>
      </c>
      <c r="I8374" s="164" t="s">
        <v>22</v>
      </c>
      <c r="L8374" s="164">
        <v>2024</v>
      </c>
      <c r="M8374" s="164" t="s">
        <v>525</v>
      </c>
      <c r="N8374" s="164" t="s">
        <v>569</v>
      </c>
    </row>
    <row r="8375" spans="1:14" s="164" customFormat="1" ht="15" x14ac:dyDescent="0.15">
      <c r="A8375" s="164" t="s">
        <v>521</v>
      </c>
      <c r="B8375" s="164" t="s">
        <v>617</v>
      </c>
      <c r="C8375" s="164" t="s">
        <v>523</v>
      </c>
      <c r="D8375" s="164" t="s">
        <v>525</v>
      </c>
      <c r="E8375" s="164" t="s">
        <v>519</v>
      </c>
      <c r="F8375" s="193">
        <v>45708</v>
      </c>
      <c r="G8375" s="164" t="s">
        <v>568</v>
      </c>
      <c r="H8375" s="194">
        <v>250250</v>
      </c>
      <c r="I8375" s="164" t="s">
        <v>22</v>
      </c>
      <c r="L8375" s="164">
        <v>2024</v>
      </c>
      <c r="M8375" s="164" t="s">
        <v>525</v>
      </c>
      <c r="N8375" s="164" t="s">
        <v>569</v>
      </c>
    </row>
    <row r="8376" spans="1:14" s="164" customFormat="1" ht="15" x14ac:dyDescent="0.15">
      <c r="A8376" s="164" t="s">
        <v>521</v>
      </c>
      <c r="B8376" s="164" t="s">
        <v>617</v>
      </c>
      <c r="C8376" s="164" t="s">
        <v>523</v>
      </c>
      <c r="D8376" s="164" t="s">
        <v>525</v>
      </c>
      <c r="E8376" s="164" t="s">
        <v>531</v>
      </c>
      <c r="F8376" s="193">
        <v>45708</v>
      </c>
      <c r="G8376" s="164" t="s">
        <v>568</v>
      </c>
      <c r="H8376" s="194">
        <v>683892</v>
      </c>
      <c r="I8376" s="164" t="s">
        <v>22</v>
      </c>
      <c r="L8376" s="164">
        <v>2024</v>
      </c>
      <c r="M8376" s="164" t="s">
        <v>525</v>
      </c>
      <c r="N8376" s="164" t="s">
        <v>569</v>
      </c>
    </row>
    <row r="8377" spans="1:14" s="164" customFormat="1" ht="15" x14ac:dyDescent="0.15">
      <c r="A8377" s="164" t="s">
        <v>521</v>
      </c>
      <c r="B8377" s="164" t="s">
        <v>647</v>
      </c>
      <c r="C8377" s="164" t="s">
        <v>523</v>
      </c>
      <c r="D8377" s="164" t="s">
        <v>525</v>
      </c>
      <c r="E8377" s="164" t="s">
        <v>525</v>
      </c>
      <c r="F8377" s="193">
        <v>45708</v>
      </c>
      <c r="G8377" s="164" t="s">
        <v>650</v>
      </c>
      <c r="H8377" s="194">
        <v>741244</v>
      </c>
      <c r="I8377" s="164" t="s">
        <v>16</v>
      </c>
      <c r="L8377" s="164">
        <v>2024</v>
      </c>
      <c r="M8377" s="164" t="s">
        <v>525</v>
      </c>
      <c r="N8377" s="164" t="s">
        <v>569</v>
      </c>
    </row>
    <row r="8378" spans="1:14" s="164" customFormat="1" ht="15" x14ac:dyDescent="0.15">
      <c r="A8378" s="164" t="s">
        <v>521</v>
      </c>
      <c r="B8378" s="164" t="s">
        <v>647</v>
      </c>
      <c r="C8378" s="164" t="s">
        <v>535</v>
      </c>
      <c r="D8378" s="164" t="s">
        <v>525</v>
      </c>
      <c r="E8378" s="164" t="s">
        <v>519</v>
      </c>
      <c r="F8378" s="193">
        <v>45708</v>
      </c>
      <c r="G8378" s="164" t="s">
        <v>650</v>
      </c>
      <c r="H8378" s="194">
        <v>23674</v>
      </c>
      <c r="I8378" s="164" t="s">
        <v>16</v>
      </c>
      <c r="L8378" s="164">
        <v>2024</v>
      </c>
      <c r="M8378" s="164" t="s">
        <v>525</v>
      </c>
      <c r="N8378" s="164" t="s">
        <v>569</v>
      </c>
    </row>
    <row r="8379" spans="1:14" s="164" customFormat="1" ht="15" x14ac:dyDescent="0.15">
      <c r="A8379" s="164" t="s">
        <v>521</v>
      </c>
      <c r="B8379" s="164" t="s">
        <v>647</v>
      </c>
      <c r="C8379" s="164" t="s">
        <v>523</v>
      </c>
      <c r="D8379" s="164" t="s">
        <v>525</v>
      </c>
      <c r="E8379" s="164" t="s">
        <v>519</v>
      </c>
      <c r="F8379" s="193">
        <v>45708</v>
      </c>
      <c r="G8379" s="164" t="s">
        <v>650</v>
      </c>
      <c r="H8379" s="194">
        <v>95203</v>
      </c>
      <c r="I8379" s="164" t="s">
        <v>16</v>
      </c>
      <c r="L8379" s="164">
        <v>2024</v>
      </c>
      <c r="M8379" s="164" t="s">
        <v>525</v>
      </c>
      <c r="N8379" s="164" t="s">
        <v>569</v>
      </c>
    </row>
    <row r="8380" spans="1:14" s="164" customFormat="1" ht="15" x14ac:dyDescent="0.15">
      <c r="A8380" s="164" t="s">
        <v>521</v>
      </c>
      <c r="B8380" s="164" t="s">
        <v>647</v>
      </c>
      <c r="C8380" s="164" t="s">
        <v>535</v>
      </c>
      <c r="D8380" s="164" t="s">
        <v>525</v>
      </c>
      <c r="E8380" s="164" t="s">
        <v>531</v>
      </c>
      <c r="F8380" s="193">
        <v>45708</v>
      </c>
      <c r="G8380" s="164" t="s">
        <v>650</v>
      </c>
      <c r="H8380" s="194">
        <v>68376</v>
      </c>
      <c r="I8380" s="164" t="s">
        <v>16</v>
      </c>
      <c r="L8380" s="164">
        <v>2024</v>
      </c>
      <c r="M8380" s="164" t="s">
        <v>525</v>
      </c>
      <c r="N8380" s="164" t="s">
        <v>569</v>
      </c>
    </row>
    <row r="8381" spans="1:14" s="164" customFormat="1" ht="15" x14ac:dyDescent="0.15">
      <c r="A8381" s="164" t="s">
        <v>521</v>
      </c>
      <c r="B8381" s="164" t="s">
        <v>647</v>
      </c>
      <c r="C8381" s="164" t="s">
        <v>523</v>
      </c>
      <c r="D8381" s="164" t="s">
        <v>525</v>
      </c>
      <c r="E8381" s="164" t="s">
        <v>531</v>
      </c>
      <c r="F8381" s="193">
        <v>45708</v>
      </c>
      <c r="G8381" s="164" t="s">
        <v>650</v>
      </c>
      <c r="H8381" s="194">
        <v>983884</v>
      </c>
      <c r="I8381" s="164" t="s">
        <v>16</v>
      </c>
      <c r="L8381" s="164">
        <v>2024</v>
      </c>
      <c r="M8381" s="164" t="s">
        <v>525</v>
      </c>
      <c r="N8381" s="164" t="s">
        <v>569</v>
      </c>
    </row>
    <row r="8382" spans="1:14" s="164" customFormat="1" ht="15" x14ac:dyDescent="0.15">
      <c r="A8382" s="164" t="s">
        <v>521</v>
      </c>
      <c r="B8382" s="164" t="s">
        <v>647</v>
      </c>
      <c r="C8382" s="164" t="s">
        <v>523</v>
      </c>
      <c r="D8382" s="164" t="s">
        <v>525</v>
      </c>
      <c r="E8382" s="164" t="s">
        <v>525</v>
      </c>
      <c r="F8382" s="193">
        <v>45708</v>
      </c>
      <c r="G8382" s="164" t="s">
        <v>648</v>
      </c>
      <c r="H8382" s="194">
        <v>90987</v>
      </c>
      <c r="I8382" s="164" t="s">
        <v>16</v>
      </c>
      <c r="L8382" s="164">
        <v>2024</v>
      </c>
      <c r="M8382" s="164" t="s">
        <v>525</v>
      </c>
      <c r="N8382" s="164" t="s">
        <v>569</v>
      </c>
    </row>
    <row r="8383" spans="1:14" s="164" customFormat="1" ht="15" x14ac:dyDescent="0.15">
      <c r="A8383" s="164" t="s">
        <v>521</v>
      </c>
      <c r="B8383" s="164" t="s">
        <v>647</v>
      </c>
      <c r="C8383" s="164" t="s">
        <v>523</v>
      </c>
      <c r="D8383" s="164" t="s">
        <v>525</v>
      </c>
      <c r="E8383" s="164" t="s">
        <v>531</v>
      </c>
      <c r="F8383" s="193">
        <v>45708</v>
      </c>
      <c r="G8383" s="164" t="s">
        <v>648</v>
      </c>
      <c r="H8383" s="194">
        <v>36608</v>
      </c>
      <c r="I8383" s="164" t="s">
        <v>16</v>
      </c>
      <c r="L8383" s="164">
        <v>2024</v>
      </c>
      <c r="M8383" s="164" t="s">
        <v>525</v>
      </c>
      <c r="N8383" s="164" t="s">
        <v>569</v>
      </c>
    </row>
    <row r="8384" spans="1:14" s="164" customFormat="1" ht="15" x14ac:dyDescent="0.15">
      <c r="A8384" s="164" t="s">
        <v>521</v>
      </c>
      <c r="B8384" s="164" t="s">
        <v>647</v>
      </c>
      <c r="C8384" s="164" t="s">
        <v>523</v>
      </c>
      <c r="D8384" s="164" t="s">
        <v>525</v>
      </c>
      <c r="E8384" s="164" t="s">
        <v>525</v>
      </c>
      <c r="F8384" s="193">
        <v>45708</v>
      </c>
      <c r="G8384" s="164" t="s">
        <v>651</v>
      </c>
      <c r="H8384" s="194">
        <v>204488</v>
      </c>
      <c r="I8384" s="164" t="s">
        <v>16</v>
      </c>
      <c r="L8384" s="164">
        <v>2024</v>
      </c>
      <c r="M8384" s="164" t="s">
        <v>525</v>
      </c>
      <c r="N8384" s="164" t="s">
        <v>569</v>
      </c>
    </row>
    <row r="8385" spans="1:14" s="164" customFormat="1" ht="15" x14ac:dyDescent="0.15">
      <c r="A8385" s="164" t="s">
        <v>521</v>
      </c>
      <c r="B8385" s="164" t="s">
        <v>647</v>
      </c>
      <c r="C8385" s="164" t="s">
        <v>523</v>
      </c>
      <c r="D8385" s="164" t="s">
        <v>525</v>
      </c>
      <c r="E8385" s="164" t="s">
        <v>525</v>
      </c>
      <c r="F8385" s="193">
        <v>45707</v>
      </c>
      <c r="G8385" s="164" t="s">
        <v>650</v>
      </c>
      <c r="H8385" s="194">
        <v>426457</v>
      </c>
      <c r="I8385" s="164" t="s">
        <v>16</v>
      </c>
      <c r="L8385" s="164">
        <v>2024</v>
      </c>
      <c r="M8385" s="164" t="s">
        <v>525</v>
      </c>
      <c r="N8385" s="164" t="s">
        <v>569</v>
      </c>
    </row>
    <row r="8386" spans="1:14" s="164" customFormat="1" ht="15" x14ac:dyDescent="0.15">
      <c r="A8386" s="164" t="s">
        <v>521</v>
      </c>
      <c r="B8386" s="164" t="s">
        <v>647</v>
      </c>
      <c r="C8386" s="164" t="s">
        <v>523</v>
      </c>
      <c r="D8386" s="164" t="s">
        <v>525</v>
      </c>
      <c r="E8386" s="164" t="s">
        <v>519</v>
      </c>
      <c r="F8386" s="193">
        <v>45707</v>
      </c>
      <c r="G8386" s="164" t="s">
        <v>650</v>
      </c>
      <c r="H8386" s="194">
        <v>47520</v>
      </c>
      <c r="I8386" s="164" t="s">
        <v>16</v>
      </c>
      <c r="L8386" s="164">
        <v>2024</v>
      </c>
      <c r="M8386" s="164" t="s">
        <v>525</v>
      </c>
      <c r="N8386" s="164" t="s">
        <v>569</v>
      </c>
    </row>
    <row r="8387" spans="1:14" s="164" customFormat="1" ht="15" x14ac:dyDescent="0.15">
      <c r="A8387" s="164" t="s">
        <v>521</v>
      </c>
      <c r="B8387" s="164" t="s">
        <v>647</v>
      </c>
      <c r="C8387" s="164" t="s">
        <v>535</v>
      </c>
      <c r="D8387" s="164" t="s">
        <v>525</v>
      </c>
      <c r="E8387" s="164" t="s">
        <v>531</v>
      </c>
      <c r="F8387" s="193">
        <v>45707</v>
      </c>
      <c r="G8387" s="164" t="s">
        <v>650</v>
      </c>
      <c r="H8387" s="194">
        <v>70576</v>
      </c>
      <c r="I8387" s="164" t="s">
        <v>16</v>
      </c>
      <c r="L8387" s="164">
        <v>2024</v>
      </c>
      <c r="M8387" s="164" t="s">
        <v>525</v>
      </c>
      <c r="N8387" s="164" t="s">
        <v>569</v>
      </c>
    </row>
    <row r="8388" spans="1:14" s="164" customFormat="1" ht="15" x14ac:dyDescent="0.15">
      <c r="A8388" s="164" t="s">
        <v>521</v>
      </c>
      <c r="B8388" s="164" t="s">
        <v>647</v>
      </c>
      <c r="C8388" s="164" t="s">
        <v>523</v>
      </c>
      <c r="D8388" s="164" t="s">
        <v>525</v>
      </c>
      <c r="E8388" s="164" t="s">
        <v>531</v>
      </c>
      <c r="F8388" s="193">
        <v>45707</v>
      </c>
      <c r="G8388" s="164" t="s">
        <v>650</v>
      </c>
      <c r="H8388" s="194">
        <v>686891</v>
      </c>
      <c r="I8388" s="164" t="s">
        <v>16</v>
      </c>
      <c r="L8388" s="164">
        <v>2024</v>
      </c>
      <c r="M8388" s="164" t="s">
        <v>525</v>
      </c>
      <c r="N8388" s="164" t="s">
        <v>569</v>
      </c>
    </row>
    <row r="8389" spans="1:14" s="164" customFormat="1" ht="15" x14ac:dyDescent="0.15">
      <c r="A8389" s="164" t="s">
        <v>521</v>
      </c>
      <c r="B8389" s="164" t="s">
        <v>647</v>
      </c>
      <c r="C8389" s="164" t="s">
        <v>523</v>
      </c>
      <c r="D8389" s="164" t="s">
        <v>525</v>
      </c>
      <c r="E8389" s="164" t="s">
        <v>525</v>
      </c>
      <c r="F8389" s="193">
        <v>45707</v>
      </c>
      <c r="G8389" s="164" t="s">
        <v>648</v>
      </c>
      <c r="H8389" s="194">
        <v>21481</v>
      </c>
      <c r="I8389" s="164" t="s">
        <v>16</v>
      </c>
      <c r="L8389" s="164">
        <v>2024</v>
      </c>
      <c r="M8389" s="164" t="s">
        <v>525</v>
      </c>
      <c r="N8389" s="164" t="s">
        <v>569</v>
      </c>
    </row>
    <row r="8390" spans="1:14" s="164" customFormat="1" ht="15" x14ac:dyDescent="0.15">
      <c r="A8390" s="164" t="s">
        <v>521</v>
      </c>
      <c r="B8390" s="164" t="s">
        <v>647</v>
      </c>
      <c r="C8390" s="164" t="s">
        <v>523</v>
      </c>
      <c r="D8390" s="164" t="s">
        <v>525</v>
      </c>
      <c r="E8390" s="164" t="s">
        <v>525</v>
      </c>
      <c r="F8390" s="193">
        <v>45707</v>
      </c>
      <c r="G8390" s="164" t="s">
        <v>651</v>
      </c>
      <c r="H8390" s="194">
        <v>81050</v>
      </c>
      <c r="I8390" s="164" t="s">
        <v>16</v>
      </c>
      <c r="L8390" s="164">
        <v>2024</v>
      </c>
      <c r="M8390" s="164" t="s">
        <v>525</v>
      </c>
      <c r="N8390" s="164" t="s">
        <v>569</v>
      </c>
    </row>
    <row r="8391" spans="1:14" s="164" customFormat="1" ht="15" x14ac:dyDescent="0.15">
      <c r="A8391" s="164" t="s">
        <v>521</v>
      </c>
      <c r="B8391" s="164" t="s">
        <v>647</v>
      </c>
      <c r="C8391" s="164" t="s">
        <v>523</v>
      </c>
      <c r="D8391" s="164" t="s">
        <v>525</v>
      </c>
      <c r="E8391" s="164" t="s">
        <v>531</v>
      </c>
      <c r="F8391" s="193">
        <v>45707</v>
      </c>
      <c r="G8391" s="164" t="s">
        <v>651</v>
      </c>
      <c r="H8391" s="194">
        <v>261281</v>
      </c>
      <c r="I8391" s="164" t="s">
        <v>16</v>
      </c>
      <c r="L8391" s="164">
        <v>2024</v>
      </c>
      <c r="M8391" s="164" t="s">
        <v>525</v>
      </c>
      <c r="N8391" s="164" t="s">
        <v>569</v>
      </c>
    </row>
    <row r="8392" spans="1:14" s="164" customFormat="1" ht="15" x14ac:dyDescent="0.15">
      <c r="A8392" s="164" t="s">
        <v>521</v>
      </c>
      <c r="B8392" s="164" t="s">
        <v>647</v>
      </c>
      <c r="C8392" s="164" t="s">
        <v>523</v>
      </c>
      <c r="D8392" s="164" t="s">
        <v>525</v>
      </c>
      <c r="E8392" s="164" t="s">
        <v>525</v>
      </c>
      <c r="F8392" s="193">
        <v>45707</v>
      </c>
      <c r="G8392" s="164" t="s">
        <v>649</v>
      </c>
      <c r="H8392" s="194">
        <v>688576</v>
      </c>
      <c r="I8392" s="164" t="s">
        <v>16</v>
      </c>
      <c r="L8392" s="164">
        <v>2024</v>
      </c>
      <c r="M8392" s="164" t="s">
        <v>525</v>
      </c>
      <c r="N8392" s="164" t="s">
        <v>569</v>
      </c>
    </row>
    <row r="8393" spans="1:14" s="164" customFormat="1" ht="15" x14ac:dyDescent="0.15">
      <c r="A8393" s="164" t="s">
        <v>521</v>
      </c>
      <c r="B8393" s="164" t="s">
        <v>647</v>
      </c>
      <c r="C8393" s="164" t="s">
        <v>523</v>
      </c>
      <c r="D8393" s="164" t="s">
        <v>525</v>
      </c>
      <c r="E8393" s="164" t="s">
        <v>531</v>
      </c>
      <c r="F8393" s="193">
        <v>45707</v>
      </c>
      <c r="G8393" s="164" t="s">
        <v>649</v>
      </c>
      <c r="H8393" s="194">
        <v>1142218</v>
      </c>
      <c r="I8393" s="164" t="s">
        <v>16</v>
      </c>
      <c r="L8393" s="164">
        <v>2024</v>
      </c>
      <c r="M8393" s="164" t="s">
        <v>525</v>
      </c>
      <c r="N8393" s="164" t="s">
        <v>569</v>
      </c>
    </row>
    <row r="8394" spans="1:14" s="164" customFormat="1" ht="15" x14ac:dyDescent="0.15">
      <c r="A8394" s="164" t="s">
        <v>521</v>
      </c>
      <c r="B8394" s="164" t="s">
        <v>617</v>
      </c>
      <c r="C8394" s="164" t="s">
        <v>523</v>
      </c>
      <c r="D8394" s="164" t="s">
        <v>525</v>
      </c>
      <c r="E8394" s="164" t="s">
        <v>519</v>
      </c>
      <c r="F8394" s="193">
        <v>45707</v>
      </c>
      <c r="G8394" s="164" t="s">
        <v>587</v>
      </c>
      <c r="H8394" s="194">
        <v>43540</v>
      </c>
      <c r="I8394" s="164" t="s">
        <v>22</v>
      </c>
      <c r="L8394" s="164">
        <v>2024</v>
      </c>
      <c r="M8394" s="164" t="s">
        <v>525</v>
      </c>
      <c r="N8394" s="164" t="s">
        <v>569</v>
      </c>
    </row>
    <row r="8395" spans="1:14" s="164" customFormat="1" ht="15" x14ac:dyDescent="0.15">
      <c r="A8395" s="164" t="s">
        <v>521</v>
      </c>
      <c r="B8395" s="164" t="s">
        <v>617</v>
      </c>
      <c r="C8395" s="164" t="s">
        <v>523</v>
      </c>
      <c r="D8395" s="164" t="s">
        <v>525</v>
      </c>
      <c r="E8395" s="164" t="s">
        <v>531</v>
      </c>
      <c r="F8395" s="193">
        <v>45707</v>
      </c>
      <c r="G8395" s="164" t="s">
        <v>587</v>
      </c>
      <c r="H8395" s="194">
        <v>118800</v>
      </c>
      <c r="I8395" s="164" t="s">
        <v>22</v>
      </c>
      <c r="L8395" s="164">
        <v>2024</v>
      </c>
      <c r="M8395" s="164" t="s">
        <v>525</v>
      </c>
      <c r="N8395" s="164" t="s">
        <v>569</v>
      </c>
    </row>
    <row r="8396" spans="1:14" s="164" customFormat="1" ht="15" x14ac:dyDescent="0.15">
      <c r="A8396" s="164" t="s">
        <v>521</v>
      </c>
      <c r="B8396" s="164" t="s">
        <v>647</v>
      </c>
      <c r="C8396" s="164" t="s">
        <v>523</v>
      </c>
      <c r="D8396" s="164" t="s">
        <v>525</v>
      </c>
      <c r="E8396" s="164" t="s">
        <v>531</v>
      </c>
      <c r="F8396" s="193">
        <v>45707</v>
      </c>
      <c r="G8396" s="164" t="s">
        <v>653</v>
      </c>
      <c r="H8396" s="194">
        <v>206756</v>
      </c>
      <c r="I8396" s="164" t="s">
        <v>22</v>
      </c>
      <c r="L8396" s="164">
        <v>2024</v>
      </c>
      <c r="M8396" s="164" t="s">
        <v>525</v>
      </c>
      <c r="N8396" s="164" t="s">
        <v>569</v>
      </c>
    </row>
    <row r="8397" spans="1:14" s="164" customFormat="1" ht="15" x14ac:dyDescent="0.15">
      <c r="A8397" s="164" t="s">
        <v>521</v>
      </c>
      <c r="B8397" s="164" t="s">
        <v>617</v>
      </c>
      <c r="C8397" s="164" t="s">
        <v>523</v>
      </c>
      <c r="D8397" s="164" t="s">
        <v>525</v>
      </c>
      <c r="E8397" s="164" t="s">
        <v>531</v>
      </c>
      <c r="F8397" s="193">
        <v>45707</v>
      </c>
      <c r="G8397" s="164" t="s">
        <v>568</v>
      </c>
      <c r="H8397" s="194">
        <v>344098</v>
      </c>
      <c r="I8397" s="164" t="s">
        <v>22</v>
      </c>
      <c r="L8397" s="164">
        <v>2024</v>
      </c>
      <c r="M8397" s="164" t="s">
        <v>525</v>
      </c>
      <c r="N8397" s="164" t="s">
        <v>569</v>
      </c>
    </row>
    <row r="8398" spans="1:14" s="164" customFormat="1" ht="15" x14ac:dyDescent="0.15">
      <c r="A8398" s="164" t="s">
        <v>521</v>
      </c>
      <c r="B8398" s="164" t="s">
        <v>617</v>
      </c>
      <c r="C8398" s="164" t="s">
        <v>523</v>
      </c>
      <c r="D8398" s="164" t="s">
        <v>525</v>
      </c>
      <c r="E8398" s="164" t="s">
        <v>525</v>
      </c>
      <c r="F8398" s="193">
        <v>45707</v>
      </c>
      <c r="G8398" s="164" t="s">
        <v>589</v>
      </c>
      <c r="H8398" s="194">
        <v>43540</v>
      </c>
      <c r="I8398" s="164" t="s">
        <v>22</v>
      </c>
      <c r="L8398" s="164">
        <v>2024</v>
      </c>
      <c r="M8398" s="164" t="s">
        <v>525</v>
      </c>
      <c r="N8398" s="164" t="s">
        <v>569</v>
      </c>
    </row>
    <row r="8399" spans="1:14" s="164" customFormat="1" ht="15" x14ac:dyDescent="0.15">
      <c r="A8399" s="164" t="s">
        <v>521</v>
      </c>
      <c r="B8399" s="164" t="s">
        <v>617</v>
      </c>
      <c r="C8399" s="164" t="s">
        <v>523</v>
      </c>
      <c r="D8399" s="164" t="s">
        <v>525</v>
      </c>
      <c r="E8399" s="164" t="s">
        <v>531</v>
      </c>
      <c r="F8399" s="193">
        <v>45707</v>
      </c>
      <c r="G8399" s="164" t="s">
        <v>589</v>
      </c>
      <c r="H8399" s="194">
        <v>2636040</v>
      </c>
      <c r="I8399" s="164" t="s">
        <v>22</v>
      </c>
      <c r="L8399" s="164">
        <v>2024</v>
      </c>
      <c r="M8399" s="164" t="s">
        <v>525</v>
      </c>
      <c r="N8399" s="164" t="s">
        <v>569</v>
      </c>
    </row>
    <row r="8400" spans="1:14" s="164" customFormat="1" ht="15" x14ac:dyDescent="0.15">
      <c r="A8400" s="164" t="s">
        <v>521</v>
      </c>
      <c r="B8400" s="164" t="s">
        <v>603</v>
      </c>
      <c r="C8400" s="164" t="s">
        <v>523</v>
      </c>
      <c r="D8400" s="164" t="s">
        <v>525</v>
      </c>
      <c r="E8400" s="164" t="s">
        <v>525</v>
      </c>
      <c r="F8400" s="193">
        <v>45707</v>
      </c>
      <c r="G8400" s="164" t="s">
        <v>604</v>
      </c>
      <c r="H8400" s="194">
        <v>20247</v>
      </c>
      <c r="I8400" s="164" t="s">
        <v>22</v>
      </c>
      <c r="L8400" s="164">
        <v>2024</v>
      </c>
      <c r="M8400" s="164" t="s">
        <v>525</v>
      </c>
      <c r="N8400" s="164" t="s">
        <v>569</v>
      </c>
    </row>
    <row r="8401" spans="1:14" s="164" customFormat="1" ht="15" x14ac:dyDescent="0.15">
      <c r="A8401" s="164" t="s">
        <v>521</v>
      </c>
      <c r="B8401" s="164" t="s">
        <v>617</v>
      </c>
      <c r="C8401" s="164" t="s">
        <v>523</v>
      </c>
      <c r="D8401" s="164" t="s">
        <v>525</v>
      </c>
      <c r="E8401" s="164" t="s">
        <v>531</v>
      </c>
      <c r="F8401" s="193">
        <v>45707</v>
      </c>
      <c r="G8401" s="164" t="s">
        <v>23</v>
      </c>
      <c r="H8401" s="194">
        <v>1488432</v>
      </c>
      <c r="I8401" s="164" t="s">
        <v>22</v>
      </c>
      <c r="L8401" s="164">
        <v>2024</v>
      </c>
      <c r="M8401" s="164" t="s">
        <v>525</v>
      </c>
      <c r="N8401" s="164" t="s">
        <v>569</v>
      </c>
    </row>
    <row r="8402" spans="1:14" s="164" customFormat="1" ht="15" x14ac:dyDescent="0.15">
      <c r="A8402" s="164" t="s">
        <v>521</v>
      </c>
      <c r="B8402" s="164" t="s">
        <v>617</v>
      </c>
      <c r="C8402" s="164" t="s">
        <v>523</v>
      </c>
      <c r="D8402" s="164" t="s">
        <v>525</v>
      </c>
      <c r="E8402" s="164" t="s">
        <v>531</v>
      </c>
      <c r="F8402" s="193">
        <v>45707</v>
      </c>
      <c r="G8402" s="164" t="s">
        <v>720</v>
      </c>
      <c r="H8402" s="194">
        <v>39600</v>
      </c>
      <c r="I8402" s="164" t="s">
        <v>22</v>
      </c>
      <c r="L8402" s="164">
        <v>2024</v>
      </c>
      <c r="M8402" s="164" t="s">
        <v>525</v>
      </c>
      <c r="N8402" s="164" t="s">
        <v>569</v>
      </c>
    </row>
    <row r="8403" spans="1:14" s="164" customFormat="1" ht="15" x14ac:dyDescent="0.15">
      <c r="A8403" s="164" t="s">
        <v>521</v>
      </c>
      <c r="B8403" s="164" t="s">
        <v>586</v>
      </c>
      <c r="C8403" s="164" t="s">
        <v>523</v>
      </c>
      <c r="D8403" s="164" t="s">
        <v>525</v>
      </c>
      <c r="E8403" s="164" t="s">
        <v>531</v>
      </c>
      <c r="F8403" s="193">
        <v>45706</v>
      </c>
      <c r="G8403" s="164" t="s">
        <v>619</v>
      </c>
      <c r="H8403" s="194">
        <v>339409</v>
      </c>
      <c r="I8403" s="164" t="s">
        <v>22</v>
      </c>
      <c r="L8403" s="164">
        <v>2024</v>
      </c>
      <c r="M8403" s="164" t="s">
        <v>525</v>
      </c>
      <c r="N8403" s="164" t="s">
        <v>569</v>
      </c>
    </row>
    <row r="8404" spans="1:14" s="164" customFormat="1" ht="15" x14ac:dyDescent="0.15">
      <c r="A8404" s="164" t="s">
        <v>521</v>
      </c>
      <c r="B8404" s="164" t="s">
        <v>617</v>
      </c>
      <c r="C8404" s="164" t="s">
        <v>523</v>
      </c>
      <c r="D8404" s="164" t="s">
        <v>525</v>
      </c>
      <c r="E8404" s="164" t="s">
        <v>531</v>
      </c>
      <c r="F8404" s="193">
        <v>45706</v>
      </c>
      <c r="G8404" s="164" t="s">
        <v>620</v>
      </c>
      <c r="H8404" s="194">
        <v>210870</v>
      </c>
      <c r="I8404" s="164" t="s">
        <v>22</v>
      </c>
      <c r="L8404" s="164">
        <v>2024</v>
      </c>
      <c r="M8404" s="164" t="s">
        <v>525</v>
      </c>
      <c r="N8404" s="164" t="s">
        <v>569</v>
      </c>
    </row>
    <row r="8405" spans="1:14" s="164" customFormat="1" ht="15" x14ac:dyDescent="0.15">
      <c r="A8405" s="164" t="s">
        <v>521</v>
      </c>
      <c r="B8405" s="164" t="s">
        <v>617</v>
      </c>
      <c r="C8405" s="164" t="s">
        <v>523</v>
      </c>
      <c r="D8405" s="164" t="s">
        <v>525</v>
      </c>
      <c r="E8405" s="164" t="s">
        <v>531</v>
      </c>
      <c r="F8405" s="193">
        <v>45706</v>
      </c>
      <c r="G8405" s="164" t="s">
        <v>587</v>
      </c>
      <c r="H8405" s="194">
        <v>340560</v>
      </c>
      <c r="I8405" s="164" t="s">
        <v>22</v>
      </c>
      <c r="L8405" s="164">
        <v>2024</v>
      </c>
      <c r="M8405" s="164" t="s">
        <v>525</v>
      </c>
      <c r="N8405" s="164" t="s">
        <v>569</v>
      </c>
    </row>
    <row r="8406" spans="1:14" s="164" customFormat="1" ht="15" x14ac:dyDescent="0.15">
      <c r="A8406" s="164" t="s">
        <v>521</v>
      </c>
      <c r="B8406" s="164" t="s">
        <v>647</v>
      </c>
      <c r="C8406" s="164" t="s">
        <v>523</v>
      </c>
      <c r="D8406" s="164" t="s">
        <v>525</v>
      </c>
      <c r="E8406" s="164" t="s">
        <v>531</v>
      </c>
      <c r="F8406" s="193">
        <v>45706</v>
      </c>
      <c r="G8406" s="164" t="s">
        <v>653</v>
      </c>
      <c r="H8406" s="194">
        <v>119416</v>
      </c>
      <c r="I8406" s="164" t="s">
        <v>22</v>
      </c>
      <c r="L8406" s="164">
        <v>2024</v>
      </c>
      <c r="M8406" s="164" t="s">
        <v>525</v>
      </c>
      <c r="N8406" s="164" t="s">
        <v>569</v>
      </c>
    </row>
    <row r="8407" spans="1:14" s="164" customFormat="1" ht="15" x14ac:dyDescent="0.15">
      <c r="A8407" s="164" t="s">
        <v>521</v>
      </c>
      <c r="B8407" s="164" t="s">
        <v>567</v>
      </c>
      <c r="C8407" s="164" t="s">
        <v>523</v>
      </c>
      <c r="D8407" s="164" t="s">
        <v>525</v>
      </c>
      <c r="E8407" s="164" t="s">
        <v>531</v>
      </c>
      <c r="F8407" s="193">
        <v>45706</v>
      </c>
      <c r="G8407" s="164" t="s">
        <v>568</v>
      </c>
      <c r="H8407" s="194">
        <v>205682</v>
      </c>
      <c r="I8407" s="164" t="s">
        <v>22</v>
      </c>
      <c r="L8407" s="164">
        <v>2024</v>
      </c>
      <c r="M8407" s="164" t="s">
        <v>525</v>
      </c>
      <c r="N8407" s="164" t="s">
        <v>569</v>
      </c>
    </row>
    <row r="8408" spans="1:14" s="164" customFormat="1" ht="15" x14ac:dyDescent="0.15">
      <c r="A8408" s="164" t="s">
        <v>521</v>
      </c>
      <c r="B8408" s="164" t="s">
        <v>617</v>
      </c>
      <c r="C8408" s="164" t="s">
        <v>523</v>
      </c>
      <c r="D8408" s="164" t="s">
        <v>525</v>
      </c>
      <c r="E8408" s="164" t="s">
        <v>525</v>
      </c>
      <c r="F8408" s="193">
        <v>45706</v>
      </c>
      <c r="G8408" s="164" t="s">
        <v>568</v>
      </c>
      <c r="H8408" s="194">
        <v>37066</v>
      </c>
      <c r="I8408" s="164" t="s">
        <v>22</v>
      </c>
      <c r="L8408" s="164">
        <v>2024</v>
      </c>
      <c r="M8408" s="164" t="s">
        <v>525</v>
      </c>
      <c r="N8408" s="164" t="s">
        <v>569</v>
      </c>
    </row>
    <row r="8409" spans="1:14" s="164" customFormat="1" ht="15" x14ac:dyDescent="0.15">
      <c r="A8409" s="164" t="s">
        <v>521</v>
      </c>
      <c r="B8409" s="164" t="s">
        <v>617</v>
      </c>
      <c r="C8409" s="164" t="s">
        <v>523</v>
      </c>
      <c r="D8409" s="164" t="s">
        <v>525</v>
      </c>
      <c r="E8409" s="164" t="s">
        <v>531</v>
      </c>
      <c r="F8409" s="193">
        <v>45706</v>
      </c>
      <c r="G8409" s="164" t="s">
        <v>568</v>
      </c>
      <c r="H8409" s="194">
        <v>73656</v>
      </c>
      <c r="I8409" s="164" t="s">
        <v>22</v>
      </c>
      <c r="L8409" s="164">
        <v>2024</v>
      </c>
      <c r="M8409" s="164" t="s">
        <v>525</v>
      </c>
      <c r="N8409" s="164" t="s">
        <v>569</v>
      </c>
    </row>
    <row r="8410" spans="1:14" s="164" customFormat="1" ht="15" x14ac:dyDescent="0.15">
      <c r="A8410" s="164" t="s">
        <v>521</v>
      </c>
      <c r="B8410" s="164" t="s">
        <v>603</v>
      </c>
      <c r="C8410" s="164" t="s">
        <v>523</v>
      </c>
      <c r="D8410" s="164" t="s">
        <v>525</v>
      </c>
      <c r="E8410" s="164" t="s">
        <v>525</v>
      </c>
      <c r="F8410" s="193">
        <v>45706</v>
      </c>
      <c r="G8410" s="164" t="s">
        <v>604</v>
      </c>
      <c r="H8410" s="194">
        <v>5300</v>
      </c>
      <c r="I8410" s="164" t="s">
        <v>22</v>
      </c>
      <c r="L8410" s="164">
        <v>2024</v>
      </c>
      <c r="M8410" s="164" t="s">
        <v>525</v>
      </c>
      <c r="N8410" s="164" t="s">
        <v>569</v>
      </c>
    </row>
    <row r="8411" spans="1:14" s="164" customFormat="1" ht="15" x14ac:dyDescent="0.15">
      <c r="A8411" s="164" t="s">
        <v>521</v>
      </c>
      <c r="B8411" s="164" t="s">
        <v>638</v>
      </c>
      <c r="C8411" s="164" t="s">
        <v>523</v>
      </c>
      <c r="D8411" s="164" t="s">
        <v>525</v>
      </c>
      <c r="E8411" s="164" t="s">
        <v>525</v>
      </c>
      <c r="F8411" s="193">
        <v>45706</v>
      </c>
      <c r="G8411" s="164" t="s">
        <v>23</v>
      </c>
      <c r="H8411" s="194">
        <v>81869</v>
      </c>
      <c r="I8411" s="164" t="s">
        <v>22</v>
      </c>
      <c r="L8411" s="164">
        <v>2024</v>
      </c>
      <c r="M8411" s="164" t="s">
        <v>525</v>
      </c>
      <c r="N8411" s="164" t="s">
        <v>569</v>
      </c>
    </row>
    <row r="8412" spans="1:14" s="164" customFormat="1" ht="15" x14ac:dyDescent="0.15">
      <c r="A8412" s="164" t="s">
        <v>521</v>
      </c>
      <c r="B8412" s="164" t="s">
        <v>617</v>
      </c>
      <c r="C8412" s="164" t="s">
        <v>523</v>
      </c>
      <c r="D8412" s="164" t="s">
        <v>525</v>
      </c>
      <c r="E8412" s="164" t="s">
        <v>531</v>
      </c>
      <c r="F8412" s="193">
        <v>45706</v>
      </c>
      <c r="G8412" s="164" t="s">
        <v>720</v>
      </c>
      <c r="H8412" s="194">
        <v>184378</v>
      </c>
      <c r="I8412" s="164" t="s">
        <v>22</v>
      </c>
      <c r="L8412" s="164">
        <v>2024</v>
      </c>
      <c r="M8412" s="164" t="s">
        <v>525</v>
      </c>
      <c r="N8412" s="164" t="s">
        <v>569</v>
      </c>
    </row>
    <row r="8413" spans="1:14" s="164" customFormat="1" ht="15" x14ac:dyDescent="0.15">
      <c r="A8413" s="164" t="s">
        <v>521</v>
      </c>
      <c r="B8413" s="164" t="s">
        <v>647</v>
      </c>
      <c r="C8413" s="164" t="s">
        <v>523</v>
      </c>
      <c r="D8413" s="164" t="s">
        <v>525</v>
      </c>
      <c r="E8413" s="164" t="s">
        <v>525</v>
      </c>
      <c r="F8413" s="193">
        <v>45706</v>
      </c>
      <c r="G8413" s="164" t="s">
        <v>650</v>
      </c>
      <c r="H8413" s="194">
        <v>419617</v>
      </c>
      <c r="I8413" s="164" t="s">
        <v>16</v>
      </c>
      <c r="L8413" s="164">
        <v>2024</v>
      </c>
      <c r="M8413" s="164" t="s">
        <v>525</v>
      </c>
      <c r="N8413" s="164" t="s">
        <v>569</v>
      </c>
    </row>
    <row r="8414" spans="1:14" s="164" customFormat="1" ht="15" x14ac:dyDescent="0.15">
      <c r="A8414" s="164" t="s">
        <v>521</v>
      </c>
      <c r="B8414" s="164" t="s">
        <v>647</v>
      </c>
      <c r="C8414" s="164" t="s">
        <v>535</v>
      </c>
      <c r="D8414" s="164" t="s">
        <v>525</v>
      </c>
      <c r="E8414" s="164" t="s">
        <v>519</v>
      </c>
      <c r="F8414" s="193">
        <v>45706</v>
      </c>
      <c r="G8414" s="164" t="s">
        <v>650</v>
      </c>
      <c r="H8414" s="194">
        <v>22552</v>
      </c>
      <c r="I8414" s="164" t="s">
        <v>16</v>
      </c>
      <c r="L8414" s="164">
        <v>2024</v>
      </c>
      <c r="M8414" s="164" t="s">
        <v>525</v>
      </c>
      <c r="N8414" s="164" t="s">
        <v>569</v>
      </c>
    </row>
    <row r="8415" spans="1:14" s="164" customFormat="1" ht="15" x14ac:dyDescent="0.15">
      <c r="A8415" s="164" t="s">
        <v>521</v>
      </c>
      <c r="B8415" s="164" t="s">
        <v>647</v>
      </c>
      <c r="C8415" s="164" t="s">
        <v>523</v>
      </c>
      <c r="D8415" s="164" t="s">
        <v>525</v>
      </c>
      <c r="E8415" s="164" t="s">
        <v>519</v>
      </c>
      <c r="F8415" s="193">
        <v>45706</v>
      </c>
      <c r="G8415" s="164" t="s">
        <v>650</v>
      </c>
      <c r="H8415" s="194">
        <v>221760</v>
      </c>
      <c r="I8415" s="164" t="s">
        <v>16</v>
      </c>
      <c r="L8415" s="164">
        <v>2024</v>
      </c>
      <c r="M8415" s="164" t="s">
        <v>525</v>
      </c>
      <c r="N8415" s="164" t="s">
        <v>569</v>
      </c>
    </row>
    <row r="8416" spans="1:14" s="164" customFormat="1" ht="15" x14ac:dyDescent="0.15">
      <c r="A8416" s="164" t="s">
        <v>521</v>
      </c>
      <c r="B8416" s="164" t="s">
        <v>647</v>
      </c>
      <c r="C8416" s="164" t="s">
        <v>535</v>
      </c>
      <c r="D8416" s="164" t="s">
        <v>525</v>
      </c>
      <c r="E8416" s="164" t="s">
        <v>531</v>
      </c>
      <c r="F8416" s="193">
        <v>45706</v>
      </c>
      <c r="G8416" s="164" t="s">
        <v>650</v>
      </c>
      <c r="H8416" s="194">
        <v>16898</v>
      </c>
      <c r="I8416" s="164" t="s">
        <v>16</v>
      </c>
      <c r="L8416" s="164">
        <v>2024</v>
      </c>
      <c r="M8416" s="164" t="s">
        <v>525</v>
      </c>
      <c r="N8416" s="164" t="s">
        <v>569</v>
      </c>
    </row>
    <row r="8417" spans="1:14" s="164" customFormat="1" ht="15" x14ac:dyDescent="0.15">
      <c r="A8417" s="164" t="s">
        <v>521</v>
      </c>
      <c r="B8417" s="164" t="s">
        <v>647</v>
      </c>
      <c r="C8417" s="164" t="s">
        <v>523</v>
      </c>
      <c r="D8417" s="164" t="s">
        <v>525</v>
      </c>
      <c r="E8417" s="164" t="s">
        <v>531</v>
      </c>
      <c r="F8417" s="193">
        <v>45706</v>
      </c>
      <c r="G8417" s="164" t="s">
        <v>650</v>
      </c>
      <c r="H8417" s="194">
        <v>797251</v>
      </c>
      <c r="I8417" s="164" t="s">
        <v>16</v>
      </c>
      <c r="L8417" s="164">
        <v>2024</v>
      </c>
      <c r="M8417" s="164" t="s">
        <v>525</v>
      </c>
      <c r="N8417" s="164" t="s">
        <v>569</v>
      </c>
    </row>
    <row r="8418" spans="1:14" s="164" customFormat="1" ht="15" x14ac:dyDescent="0.15">
      <c r="A8418" s="164" t="s">
        <v>521</v>
      </c>
      <c r="B8418" s="164" t="s">
        <v>647</v>
      </c>
      <c r="C8418" s="164" t="s">
        <v>523</v>
      </c>
      <c r="D8418" s="164" t="s">
        <v>525</v>
      </c>
      <c r="E8418" s="164" t="s">
        <v>525</v>
      </c>
      <c r="F8418" s="193">
        <v>45706</v>
      </c>
      <c r="G8418" s="164" t="s">
        <v>648</v>
      </c>
      <c r="H8418" s="194">
        <v>6043</v>
      </c>
      <c r="I8418" s="164" t="s">
        <v>16</v>
      </c>
      <c r="L8418" s="164">
        <v>2024</v>
      </c>
      <c r="M8418" s="164" t="s">
        <v>525</v>
      </c>
      <c r="N8418" s="164" t="s">
        <v>569</v>
      </c>
    </row>
    <row r="8419" spans="1:14" s="164" customFormat="1" ht="15" x14ac:dyDescent="0.15">
      <c r="A8419" s="164" t="s">
        <v>521</v>
      </c>
      <c r="B8419" s="164" t="s">
        <v>647</v>
      </c>
      <c r="C8419" s="164" t="s">
        <v>523</v>
      </c>
      <c r="D8419" s="164" t="s">
        <v>525</v>
      </c>
      <c r="E8419" s="164" t="s">
        <v>531</v>
      </c>
      <c r="F8419" s="193">
        <v>45706</v>
      </c>
      <c r="G8419" s="164" t="s">
        <v>648</v>
      </c>
      <c r="H8419" s="194">
        <v>29557</v>
      </c>
      <c r="I8419" s="164" t="s">
        <v>16</v>
      </c>
      <c r="L8419" s="164">
        <v>2024</v>
      </c>
      <c r="M8419" s="164" t="s">
        <v>525</v>
      </c>
      <c r="N8419" s="164" t="s">
        <v>569</v>
      </c>
    </row>
    <row r="8420" spans="1:14" s="164" customFormat="1" ht="15" x14ac:dyDescent="0.15">
      <c r="A8420" s="164" t="s">
        <v>521</v>
      </c>
      <c r="B8420" s="164" t="s">
        <v>647</v>
      </c>
      <c r="C8420" s="164" t="s">
        <v>523</v>
      </c>
      <c r="D8420" s="164" t="s">
        <v>525</v>
      </c>
      <c r="E8420" s="164" t="s">
        <v>525</v>
      </c>
      <c r="F8420" s="193">
        <v>45706</v>
      </c>
      <c r="G8420" s="164" t="s">
        <v>651</v>
      </c>
      <c r="H8420" s="194">
        <v>476256</v>
      </c>
      <c r="I8420" s="164" t="s">
        <v>16</v>
      </c>
      <c r="L8420" s="164">
        <v>2024</v>
      </c>
      <c r="M8420" s="164" t="s">
        <v>525</v>
      </c>
      <c r="N8420" s="164" t="s">
        <v>569</v>
      </c>
    </row>
    <row r="8421" spans="1:14" s="164" customFormat="1" ht="15" x14ac:dyDescent="0.15">
      <c r="A8421" s="164" t="s">
        <v>521</v>
      </c>
      <c r="B8421" s="164" t="s">
        <v>647</v>
      </c>
      <c r="C8421" s="164" t="s">
        <v>523</v>
      </c>
      <c r="D8421" s="164" t="s">
        <v>525</v>
      </c>
      <c r="E8421" s="164" t="s">
        <v>525</v>
      </c>
      <c r="F8421" s="193">
        <v>45706</v>
      </c>
      <c r="G8421" s="164" t="s">
        <v>649</v>
      </c>
      <c r="H8421" s="194">
        <v>2510671</v>
      </c>
      <c r="I8421" s="164" t="s">
        <v>16</v>
      </c>
      <c r="L8421" s="164">
        <v>2024</v>
      </c>
      <c r="M8421" s="164" t="s">
        <v>525</v>
      </c>
      <c r="N8421" s="164" t="s">
        <v>569</v>
      </c>
    </row>
    <row r="8422" spans="1:14" s="164" customFormat="1" ht="15" x14ac:dyDescent="0.15">
      <c r="A8422" s="164" t="s">
        <v>521</v>
      </c>
      <c r="B8422" s="164" t="s">
        <v>647</v>
      </c>
      <c r="C8422" s="164" t="s">
        <v>523</v>
      </c>
      <c r="D8422" s="164" t="s">
        <v>525</v>
      </c>
      <c r="E8422" s="164" t="s">
        <v>531</v>
      </c>
      <c r="F8422" s="193">
        <v>45706</v>
      </c>
      <c r="G8422" s="164" t="s">
        <v>649</v>
      </c>
      <c r="H8422" s="194">
        <v>489269</v>
      </c>
      <c r="I8422" s="164" t="s">
        <v>16</v>
      </c>
      <c r="L8422" s="164">
        <v>2024</v>
      </c>
      <c r="M8422" s="164" t="s">
        <v>525</v>
      </c>
      <c r="N8422" s="164" t="s">
        <v>569</v>
      </c>
    </row>
    <row r="8423" spans="1:14" s="164" customFormat="1" ht="15" x14ac:dyDescent="0.15">
      <c r="A8423" s="164" t="s">
        <v>521</v>
      </c>
      <c r="B8423" s="164" t="s">
        <v>647</v>
      </c>
      <c r="C8423" s="164" t="s">
        <v>523</v>
      </c>
      <c r="D8423" s="164" t="s">
        <v>525</v>
      </c>
      <c r="E8423" s="164" t="s">
        <v>525</v>
      </c>
      <c r="F8423" s="193">
        <v>45705</v>
      </c>
      <c r="G8423" s="164" t="s">
        <v>648</v>
      </c>
      <c r="H8423" s="194">
        <v>29920</v>
      </c>
      <c r="I8423" s="164" t="s">
        <v>16</v>
      </c>
      <c r="L8423" s="164">
        <v>2024</v>
      </c>
      <c r="M8423" s="164" t="s">
        <v>525</v>
      </c>
      <c r="N8423" s="164" t="s">
        <v>569</v>
      </c>
    </row>
    <row r="8424" spans="1:14" s="164" customFormat="1" ht="15" x14ac:dyDescent="0.15">
      <c r="A8424" s="164" t="s">
        <v>521</v>
      </c>
      <c r="B8424" s="164" t="s">
        <v>647</v>
      </c>
      <c r="C8424" s="164" t="s">
        <v>523</v>
      </c>
      <c r="D8424" s="164" t="s">
        <v>525</v>
      </c>
      <c r="E8424" s="164" t="s">
        <v>525</v>
      </c>
      <c r="F8424" s="193">
        <v>45702</v>
      </c>
      <c r="G8424" s="164" t="s">
        <v>650</v>
      </c>
      <c r="H8424" s="194">
        <v>632276</v>
      </c>
      <c r="I8424" s="164" t="s">
        <v>16</v>
      </c>
      <c r="L8424" s="164">
        <v>2024</v>
      </c>
      <c r="M8424" s="164" t="s">
        <v>525</v>
      </c>
      <c r="N8424" s="164" t="s">
        <v>569</v>
      </c>
    </row>
    <row r="8425" spans="1:14" s="164" customFormat="1" ht="15" x14ac:dyDescent="0.15">
      <c r="A8425" s="164" t="s">
        <v>521</v>
      </c>
      <c r="B8425" s="164" t="s">
        <v>647</v>
      </c>
      <c r="C8425" s="164" t="s">
        <v>523</v>
      </c>
      <c r="D8425" s="164" t="s">
        <v>525</v>
      </c>
      <c r="E8425" s="164" t="s">
        <v>519</v>
      </c>
      <c r="F8425" s="193">
        <v>45702</v>
      </c>
      <c r="G8425" s="164" t="s">
        <v>650</v>
      </c>
      <c r="H8425" s="194">
        <v>92360</v>
      </c>
      <c r="I8425" s="164" t="s">
        <v>16</v>
      </c>
      <c r="L8425" s="164">
        <v>2024</v>
      </c>
      <c r="M8425" s="164" t="s">
        <v>525</v>
      </c>
      <c r="N8425" s="164" t="s">
        <v>569</v>
      </c>
    </row>
    <row r="8426" spans="1:14" s="164" customFormat="1" ht="15" x14ac:dyDescent="0.15">
      <c r="A8426" s="164" t="s">
        <v>521</v>
      </c>
      <c r="B8426" s="164" t="s">
        <v>647</v>
      </c>
      <c r="C8426" s="164" t="s">
        <v>523</v>
      </c>
      <c r="D8426" s="164" t="s">
        <v>525</v>
      </c>
      <c r="E8426" s="164" t="s">
        <v>531</v>
      </c>
      <c r="F8426" s="193">
        <v>45702</v>
      </c>
      <c r="G8426" s="164" t="s">
        <v>650</v>
      </c>
      <c r="H8426" s="194">
        <v>594609</v>
      </c>
      <c r="I8426" s="164" t="s">
        <v>16</v>
      </c>
      <c r="L8426" s="164">
        <v>2024</v>
      </c>
      <c r="M8426" s="164" t="s">
        <v>525</v>
      </c>
      <c r="N8426" s="164" t="s">
        <v>569</v>
      </c>
    </row>
    <row r="8427" spans="1:14" s="164" customFormat="1" ht="15" x14ac:dyDescent="0.15">
      <c r="A8427" s="164" t="s">
        <v>521</v>
      </c>
      <c r="B8427" s="164" t="s">
        <v>647</v>
      </c>
      <c r="C8427" s="164" t="s">
        <v>523</v>
      </c>
      <c r="D8427" s="164" t="s">
        <v>525</v>
      </c>
      <c r="E8427" s="164" t="s">
        <v>531</v>
      </c>
      <c r="F8427" s="193">
        <v>45702</v>
      </c>
      <c r="G8427" s="164" t="s">
        <v>648</v>
      </c>
      <c r="H8427" s="194">
        <v>29568</v>
      </c>
      <c r="I8427" s="164" t="s">
        <v>16</v>
      </c>
      <c r="L8427" s="164">
        <v>2024</v>
      </c>
      <c r="M8427" s="164" t="s">
        <v>525</v>
      </c>
      <c r="N8427" s="164" t="s">
        <v>569</v>
      </c>
    </row>
    <row r="8428" spans="1:14" s="164" customFormat="1" ht="15" x14ac:dyDescent="0.15">
      <c r="A8428" s="164" t="s">
        <v>521</v>
      </c>
      <c r="B8428" s="164" t="s">
        <v>647</v>
      </c>
      <c r="C8428" s="164" t="s">
        <v>523</v>
      </c>
      <c r="D8428" s="164" t="s">
        <v>525</v>
      </c>
      <c r="E8428" s="164" t="s">
        <v>525</v>
      </c>
      <c r="F8428" s="193">
        <v>45702</v>
      </c>
      <c r="G8428" s="164" t="s">
        <v>651</v>
      </c>
      <c r="H8428" s="194">
        <v>114510</v>
      </c>
      <c r="I8428" s="164" t="s">
        <v>16</v>
      </c>
      <c r="L8428" s="164">
        <v>2024</v>
      </c>
      <c r="M8428" s="164" t="s">
        <v>525</v>
      </c>
      <c r="N8428" s="164" t="s">
        <v>569</v>
      </c>
    </row>
    <row r="8429" spans="1:14" s="164" customFormat="1" ht="15" x14ac:dyDescent="0.15">
      <c r="A8429" s="164" t="s">
        <v>521</v>
      </c>
      <c r="B8429" s="164" t="s">
        <v>647</v>
      </c>
      <c r="C8429" s="164" t="s">
        <v>523</v>
      </c>
      <c r="D8429" s="164" t="s">
        <v>525</v>
      </c>
      <c r="E8429" s="164" t="s">
        <v>531</v>
      </c>
      <c r="F8429" s="193">
        <v>45702</v>
      </c>
      <c r="G8429" s="164" t="s">
        <v>651</v>
      </c>
      <c r="H8429" s="194">
        <v>272910</v>
      </c>
      <c r="I8429" s="164" t="s">
        <v>16</v>
      </c>
      <c r="L8429" s="164">
        <v>2024</v>
      </c>
      <c r="M8429" s="164" t="s">
        <v>525</v>
      </c>
      <c r="N8429" s="164" t="s">
        <v>569</v>
      </c>
    </row>
    <row r="8430" spans="1:14" s="164" customFormat="1" ht="15" x14ac:dyDescent="0.15">
      <c r="A8430" s="164" t="s">
        <v>521</v>
      </c>
      <c r="B8430" s="164" t="s">
        <v>647</v>
      </c>
      <c r="C8430" s="164" t="s">
        <v>523</v>
      </c>
      <c r="D8430" s="164" t="s">
        <v>525</v>
      </c>
      <c r="E8430" s="164" t="s">
        <v>525</v>
      </c>
      <c r="F8430" s="193">
        <v>45702</v>
      </c>
      <c r="G8430" s="164" t="s">
        <v>649</v>
      </c>
      <c r="H8430" s="194">
        <v>587323</v>
      </c>
      <c r="I8430" s="164" t="s">
        <v>16</v>
      </c>
      <c r="L8430" s="164">
        <v>2024</v>
      </c>
      <c r="M8430" s="164" t="s">
        <v>525</v>
      </c>
      <c r="N8430" s="164" t="s">
        <v>569</v>
      </c>
    </row>
    <row r="8431" spans="1:14" s="164" customFormat="1" ht="15" x14ac:dyDescent="0.15">
      <c r="A8431" s="164" t="s">
        <v>521</v>
      </c>
      <c r="B8431" s="164" t="s">
        <v>647</v>
      </c>
      <c r="C8431" s="164" t="s">
        <v>523</v>
      </c>
      <c r="D8431" s="164" t="s">
        <v>525</v>
      </c>
      <c r="E8431" s="164" t="s">
        <v>531</v>
      </c>
      <c r="F8431" s="193">
        <v>45702</v>
      </c>
      <c r="G8431" s="164" t="s">
        <v>649</v>
      </c>
      <c r="H8431" s="194">
        <v>309595</v>
      </c>
      <c r="I8431" s="164" t="s">
        <v>16</v>
      </c>
      <c r="L8431" s="164">
        <v>2024</v>
      </c>
      <c r="M8431" s="164" t="s">
        <v>525</v>
      </c>
      <c r="N8431" s="164" t="s">
        <v>569</v>
      </c>
    </row>
    <row r="8432" spans="1:14" s="164" customFormat="1" ht="15" x14ac:dyDescent="0.15">
      <c r="A8432" s="164" t="s">
        <v>521</v>
      </c>
      <c r="B8432" s="164" t="s">
        <v>617</v>
      </c>
      <c r="C8432" s="164" t="s">
        <v>523</v>
      </c>
      <c r="D8432" s="164" t="s">
        <v>525</v>
      </c>
      <c r="E8432" s="164" t="s">
        <v>531</v>
      </c>
      <c r="F8432" s="193">
        <v>45702</v>
      </c>
      <c r="G8432" s="164" t="s">
        <v>619</v>
      </c>
      <c r="H8432" s="194">
        <v>601020</v>
      </c>
      <c r="I8432" s="164" t="s">
        <v>22</v>
      </c>
      <c r="L8432" s="164">
        <v>2024</v>
      </c>
      <c r="M8432" s="164" t="s">
        <v>525</v>
      </c>
      <c r="N8432" s="164" t="s">
        <v>569</v>
      </c>
    </row>
    <row r="8433" spans="1:14" s="164" customFormat="1" ht="15" x14ac:dyDescent="0.15">
      <c r="A8433" s="164" t="s">
        <v>521</v>
      </c>
      <c r="B8433" s="164" t="s">
        <v>617</v>
      </c>
      <c r="C8433" s="164" t="s">
        <v>523</v>
      </c>
      <c r="D8433" s="164" t="s">
        <v>525</v>
      </c>
      <c r="E8433" s="164" t="s">
        <v>519</v>
      </c>
      <c r="F8433" s="193">
        <v>45702</v>
      </c>
      <c r="G8433" s="164" t="s">
        <v>587</v>
      </c>
      <c r="H8433" s="194">
        <v>286000</v>
      </c>
      <c r="I8433" s="164" t="s">
        <v>22</v>
      </c>
      <c r="L8433" s="164">
        <v>2024</v>
      </c>
      <c r="M8433" s="164" t="s">
        <v>525</v>
      </c>
      <c r="N8433" s="164" t="s">
        <v>569</v>
      </c>
    </row>
    <row r="8434" spans="1:14" s="164" customFormat="1" ht="15" x14ac:dyDescent="0.15">
      <c r="A8434" s="164" t="s">
        <v>521</v>
      </c>
      <c r="B8434" s="164" t="s">
        <v>617</v>
      </c>
      <c r="C8434" s="164" t="s">
        <v>523</v>
      </c>
      <c r="D8434" s="164" t="s">
        <v>525</v>
      </c>
      <c r="E8434" s="164" t="s">
        <v>531</v>
      </c>
      <c r="F8434" s="193">
        <v>45702</v>
      </c>
      <c r="G8434" s="164" t="s">
        <v>587</v>
      </c>
      <c r="H8434" s="194">
        <v>170280</v>
      </c>
      <c r="I8434" s="164" t="s">
        <v>22</v>
      </c>
      <c r="L8434" s="164">
        <v>2024</v>
      </c>
      <c r="M8434" s="164" t="s">
        <v>525</v>
      </c>
      <c r="N8434" s="164" t="s">
        <v>569</v>
      </c>
    </row>
    <row r="8435" spans="1:14" s="164" customFormat="1" ht="15" x14ac:dyDescent="0.15">
      <c r="A8435" s="164" t="s">
        <v>521</v>
      </c>
      <c r="B8435" s="164" t="s">
        <v>617</v>
      </c>
      <c r="C8435" s="164" t="s">
        <v>523</v>
      </c>
      <c r="D8435" s="164" t="s">
        <v>525</v>
      </c>
      <c r="E8435" s="164" t="s">
        <v>525</v>
      </c>
      <c r="F8435" s="193">
        <v>45702</v>
      </c>
      <c r="G8435" s="164" t="s">
        <v>589</v>
      </c>
      <c r="H8435" s="194">
        <v>43540</v>
      </c>
      <c r="I8435" s="164" t="s">
        <v>22</v>
      </c>
      <c r="L8435" s="164">
        <v>2024</v>
      </c>
      <c r="M8435" s="164" t="s">
        <v>525</v>
      </c>
      <c r="N8435" s="164" t="s">
        <v>569</v>
      </c>
    </row>
    <row r="8436" spans="1:14" s="164" customFormat="1" ht="15" x14ac:dyDescent="0.15">
      <c r="A8436" s="164" t="s">
        <v>521</v>
      </c>
      <c r="B8436" s="164" t="s">
        <v>686</v>
      </c>
      <c r="C8436" s="164" t="s">
        <v>523</v>
      </c>
      <c r="D8436" s="164" t="s">
        <v>525</v>
      </c>
      <c r="E8436" s="164" t="s">
        <v>525</v>
      </c>
      <c r="F8436" s="193">
        <v>45702</v>
      </c>
      <c r="G8436" s="164" t="s">
        <v>589</v>
      </c>
      <c r="H8436" s="194">
        <v>20724</v>
      </c>
      <c r="I8436" s="164" t="s">
        <v>22</v>
      </c>
      <c r="L8436" s="164">
        <v>2024</v>
      </c>
      <c r="M8436" s="164" t="s">
        <v>525</v>
      </c>
      <c r="N8436" s="164" t="s">
        <v>569</v>
      </c>
    </row>
    <row r="8437" spans="1:14" s="164" customFormat="1" ht="15" x14ac:dyDescent="0.15">
      <c r="A8437" s="164" t="s">
        <v>521</v>
      </c>
      <c r="B8437" s="164" t="s">
        <v>603</v>
      </c>
      <c r="C8437" s="164" t="s">
        <v>523</v>
      </c>
      <c r="D8437" s="164" t="s">
        <v>525</v>
      </c>
      <c r="E8437" s="164" t="s">
        <v>525</v>
      </c>
      <c r="F8437" s="193">
        <v>45702</v>
      </c>
      <c r="G8437" s="164" t="s">
        <v>604</v>
      </c>
      <c r="H8437" s="194">
        <v>10956</v>
      </c>
      <c r="I8437" s="164" t="s">
        <v>22</v>
      </c>
      <c r="L8437" s="164">
        <v>2024</v>
      </c>
      <c r="M8437" s="164" t="s">
        <v>525</v>
      </c>
      <c r="N8437" s="164" t="s">
        <v>569</v>
      </c>
    </row>
    <row r="8438" spans="1:14" s="164" customFormat="1" ht="15" x14ac:dyDescent="0.15">
      <c r="A8438" s="164" t="s">
        <v>521</v>
      </c>
      <c r="B8438" s="164" t="s">
        <v>617</v>
      </c>
      <c r="C8438" s="164" t="s">
        <v>523</v>
      </c>
      <c r="D8438" s="164" t="s">
        <v>525</v>
      </c>
      <c r="E8438" s="164" t="s">
        <v>525</v>
      </c>
      <c r="F8438" s="193">
        <v>45702</v>
      </c>
      <c r="G8438" s="164" t="s">
        <v>23</v>
      </c>
      <c r="H8438" s="194">
        <v>1251604</v>
      </c>
      <c r="I8438" s="164" t="s">
        <v>22</v>
      </c>
      <c r="L8438" s="164">
        <v>2024</v>
      </c>
      <c r="M8438" s="164" t="s">
        <v>525</v>
      </c>
      <c r="N8438" s="164" t="s">
        <v>569</v>
      </c>
    </row>
    <row r="8439" spans="1:14" s="164" customFormat="1" ht="15" x14ac:dyDescent="0.15">
      <c r="A8439" s="164" t="s">
        <v>521</v>
      </c>
      <c r="B8439" s="164" t="s">
        <v>617</v>
      </c>
      <c r="C8439" s="164" t="s">
        <v>523</v>
      </c>
      <c r="D8439" s="164" t="s">
        <v>525</v>
      </c>
      <c r="E8439" s="164" t="s">
        <v>525</v>
      </c>
      <c r="F8439" s="193">
        <v>45702</v>
      </c>
      <c r="G8439" s="164" t="s">
        <v>621</v>
      </c>
      <c r="H8439" s="194">
        <v>37613</v>
      </c>
      <c r="I8439" s="164" t="s">
        <v>22</v>
      </c>
      <c r="L8439" s="164">
        <v>2024</v>
      </c>
      <c r="M8439" s="164" t="s">
        <v>525</v>
      </c>
      <c r="N8439" s="164" t="s">
        <v>569</v>
      </c>
    </row>
    <row r="8440" spans="1:14" s="164" customFormat="1" ht="15" x14ac:dyDescent="0.15">
      <c r="A8440" s="164" t="s">
        <v>521</v>
      </c>
      <c r="B8440" s="164" t="s">
        <v>647</v>
      </c>
      <c r="C8440" s="164" t="s">
        <v>523</v>
      </c>
      <c r="D8440" s="164" t="s">
        <v>525</v>
      </c>
      <c r="E8440" s="164" t="s">
        <v>525</v>
      </c>
      <c r="F8440" s="193">
        <v>45701</v>
      </c>
      <c r="G8440" s="164" t="s">
        <v>650</v>
      </c>
      <c r="H8440" s="194">
        <v>528700</v>
      </c>
      <c r="I8440" s="164" t="s">
        <v>16</v>
      </c>
      <c r="L8440" s="164">
        <v>2024</v>
      </c>
      <c r="M8440" s="164" t="s">
        <v>525</v>
      </c>
      <c r="N8440" s="164" t="s">
        <v>569</v>
      </c>
    </row>
    <row r="8441" spans="1:14" s="164" customFormat="1" ht="15" x14ac:dyDescent="0.15">
      <c r="A8441" s="164" t="s">
        <v>521</v>
      </c>
      <c r="B8441" s="164" t="s">
        <v>647</v>
      </c>
      <c r="C8441" s="164" t="s">
        <v>535</v>
      </c>
      <c r="D8441" s="164" t="s">
        <v>525</v>
      </c>
      <c r="E8441" s="164" t="s">
        <v>519</v>
      </c>
      <c r="F8441" s="193">
        <v>45701</v>
      </c>
      <c r="G8441" s="164" t="s">
        <v>650</v>
      </c>
      <c r="H8441" s="194">
        <v>11220</v>
      </c>
      <c r="I8441" s="164" t="s">
        <v>16</v>
      </c>
      <c r="L8441" s="164">
        <v>2024</v>
      </c>
      <c r="M8441" s="164" t="s">
        <v>525</v>
      </c>
      <c r="N8441" s="164" t="s">
        <v>569</v>
      </c>
    </row>
    <row r="8442" spans="1:14" s="164" customFormat="1" ht="15" x14ac:dyDescent="0.15">
      <c r="A8442" s="164" t="s">
        <v>521</v>
      </c>
      <c r="B8442" s="164" t="s">
        <v>647</v>
      </c>
      <c r="C8442" s="164" t="s">
        <v>523</v>
      </c>
      <c r="D8442" s="164" t="s">
        <v>525</v>
      </c>
      <c r="E8442" s="164" t="s">
        <v>519</v>
      </c>
      <c r="F8442" s="193">
        <v>45701</v>
      </c>
      <c r="G8442" s="164" t="s">
        <v>650</v>
      </c>
      <c r="H8442" s="194">
        <v>133980</v>
      </c>
      <c r="I8442" s="164" t="s">
        <v>16</v>
      </c>
      <c r="L8442" s="164">
        <v>2024</v>
      </c>
      <c r="M8442" s="164" t="s">
        <v>525</v>
      </c>
      <c r="N8442" s="164" t="s">
        <v>569</v>
      </c>
    </row>
    <row r="8443" spans="1:14" s="164" customFormat="1" ht="15" x14ac:dyDescent="0.15">
      <c r="A8443" s="164" t="s">
        <v>521</v>
      </c>
      <c r="B8443" s="164" t="s">
        <v>647</v>
      </c>
      <c r="C8443" s="164" t="s">
        <v>535</v>
      </c>
      <c r="D8443" s="164" t="s">
        <v>525</v>
      </c>
      <c r="E8443" s="164" t="s">
        <v>531</v>
      </c>
      <c r="F8443" s="193">
        <v>45701</v>
      </c>
      <c r="G8443" s="164" t="s">
        <v>650</v>
      </c>
      <c r="H8443" s="194">
        <v>34936</v>
      </c>
      <c r="I8443" s="164" t="s">
        <v>16</v>
      </c>
      <c r="L8443" s="164">
        <v>2024</v>
      </c>
      <c r="M8443" s="164" t="s">
        <v>525</v>
      </c>
      <c r="N8443" s="164" t="s">
        <v>569</v>
      </c>
    </row>
    <row r="8444" spans="1:14" s="164" customFormat="1" ht="15" x14ac:dyDescent="0.15">
      <c r="A8444" s="164" t="s">
        <v>521</v>
      </c>
      <c r="B8444" s="164" t="s">
        <v>647</v>
      </c>
      <c r="C8444" s="164" t="s">
        <v>523</v>
      </c>
      <c r="D8444" s="164" t="s">
        <v>525</v>
      </c>
      <c r="E8444" s="164" t="s">
        <v>531</v>
      </c>
      <c r="F8444" s="193">
        <v>45701</v>
      </c>
      <c r="G8444" s="164" t="s">
        <v>650</v>
      </c>
      <c r="H8444" s="194">
        <v>742964</v>
      </c>
      <c r="I8444" s="164" t="s">
        <v>16</v>
      </c>
      <c r="L8444" s="164">
        <v>2024</v>
      </c>
      <c r="M8444" s="164" t="s">
        <v>525</v>
      </c>
      <c r="N8444" s="164" t="s">
        <v>569</v>
      </c>
    </row>
    <row r="8445" spans="1:14" s="164" customFormat="1" ht="15" x14ac:dyDescent="0.15">
      <c r="A8445" s="164" t="s">
        <v>521</v>
      </c>
      <c r="B8445" s="164" t="s">
        <v>647</v>
      </c>
      <c r="C8445" s="164" t="s">
        <v>523</v>
      </c>
      <c r="D8445" s="164" t="s">
        <v>525</v>
      </c>
      <c r="E8445" s="164" t="s">
        <v>525</v>
      </c>
      <c r="F8445" s="193">
        <v>45701</v>
      </c>
      <c r="G8445" s="164" t="s">
        <v>648</v>
      </c>
      <c r="H8445" s="194">
        <v>38298</v>
      </c>
      <c r="I8445" s="164" t="s">
        <v>16</v>
      </c>
      <c r="L8445" s="164">
        <v>2024</v>
      </c>
      <c r="M8445" s="164" t="s">
        <v>525</v>
      </c>
      <c r="N8445" s="164" t="s">
        <v>569</v>
      </c>
    </row>
    <row r="8446" spans="1:14" s="164" customFormat="1" ht="15" x14ac:dyDescent="0.15">
      <c r="A8446" s="164" t="s">
        <v>521</v>
      </c>
      <c r="B8446" s="164" t="s">
        <v>647</v>
      </c>
      <c r="C8446" s="164" t="s">
        <v>523</v>
      </c>
      <c r="D8446" s="164" t="s">
        <v>525</v>
      </c>
      <c r="E8446" s="164" t="s">
        <v>531</v>
      </c>
      <c r="F8446" s="193">
        <v>45701</v>
      </c>
      <c r="G8446" s="164" t="s">
        <v>648</v>
      </c>
      <c r="H8446" s="194">
        <v>113766</v>
      </c>
      <c r="I8446" s="164" t="s">
        <v>16</v>
      </c>
      <c r="L8446" s="164">
        <v>2024</v>
      </c>
      <c r="M8446" s="164" t="s">
        <v>525</v>
      </c>
      <c r="N8446" s="164" t="s">
        <v>569</v>
      </c>
    </row>
    <row r="8447" spans="1:14" s="164" customFormat="1" ht="15" x14ac:dyDescent="0.15">
      <c r="A8447" s="164" t="s">
        <v>521</v>
      </c>
      <c r="B8447" s="164" t="s">
        <v>647</v>
      </c>
      <c r="C8447" s="164" t="s">
        <v>523</v>
      </c>
      <c r="D8447" s="164" t="s">
        <v>525</v>
      </c>
      <c r="E8447" s="164" t="s">
        <v>525</v>
      </c>
      <c r="F8447" s="193">
        <v>45701</v>
      </c>
      <c r="G8447" s="164" t="s">
        <v>649</v>
      </c>
      <c r="H8447" s="194">
        <v>1518988</v>
      </c>
      <c r="I8447" s="164" t="s">
        <v>16</v>
      </c>
      <c r="L8447" s="164">
        <v>2024</v>
      </c>
      <c r="M8447" s="164" t="s">
        <v>525</v>
      </c>
      <c r="N8447" s="164" t="s">
        <v>569</v>
      </c>
    </row>
    <row r="8448" spans="1:14" s="164" customFormat="1" ht="15" x14ac:dyDescent="0.15">
      <c r="A8448" s="164" t="s">
        <v>521</v>
      </c>
      <c r="B8448" s="164" t="s">
        <v>647</v>
      </c>
      <c r="C8448" s="164" t="s">
        <v>523</v>
      </c>
      <c r="D8448" s="164" t="s">
        <v>525</v>
      </c>
      <c r="E8448" s="164" t="s">
        <v>531</v>
      </c>
      <c r="F8448" s="193">
        <v>45701</v>
      </c>
      <c r="G8448" s="164" t="s">
        <v>649</v>
      </c>
      <c r="H8448" s="194">
        <v>80300</v>
      </c>
      <c r="I8448" s="164" t="s">
        <v>16</v>
      </c>
      <c r="L8448" s="164">
        <v>2024</v>
      </c>
      <c r="M8448" s="164" t="s">
        <v>525</v>
      </c>
      <c r="N8448" s="164" t="s">
        <v>569</v>
      </c>
    </row>
    <row r="8449" spans="1:14" s="164" customFormat="1" ht="15" x14ac:dyDescent="0.15">
      <c r="A8449" s="164" t="s">
        <v>521</v>
      </c>
      <c r="B8449" s="164" t="s">
        <v>617</v>
      </c>
      <c r="C8449" s="164" t="s">
        <v>523</v>
      </c>
      <c r="D8449" s="164" t="s">
        <v>525</v>
      </c>
      <c r="E8449" s="164" t="s">
        <v>531</v>
      </c>
      <c r="F8449" s="193">
        <v>45701</v>
      </c>
      <c r="G8449" s="164" t="s">
        <v>620</v>
      </c>
      <c r="H8449" s="194">
        <v>42174</v>
      </c>
      <c r="I8449" s="164" t="s">
        <v>22</v>
      </c>
      <c r="L8449" s="164">
        <v>2024</v>
      </c>
      <c r="M8449" s="164" t="s">
        <v>525</v>
      </c>
      <c r="N8449" s="164" t="s">
        <v>569</v>
      </c>
    </row>
    <row r="8450" spans="1:14" s="164" customFormat="1" ht="15" x14ac:dyDescent="0.15">
      <c r="A8450" s="164" t="s">
        <v>521</v>
      </c>
      <c r="B8450" s="164" t="s">
        <v>617</v>
      </c>
      <c r="C8450" s="164" t="s">
        <v>523</v>
      </c>
      <c r="D8450" s="164" t="s">
        <v>525</v>
      </c>
      <c r="E8450" s="164" t="s">
        <v>519</v>
      </c>
      <c r="F8450" s="193">
        <v>45701</v>
      </c>
      <c r="G8450" s="164" t="s">
        <v>587</v>
      </c>
      <c r="H8450" s="194">
        <v>35750</v>
      </c>
      <c r="I8450" s="164" t="s">
        <v>22</v>
      </c>
      <c r="L8450" s="164">
        <v>2024</v>
      </c>
      <c r="M8450" s="164" t="s">
        <v>525</v>
      </c>
      <c r="N8450" s="164" t="s">
        <v>569</v>
      </c>
    </row>
    <row r="8451" spans="1:14" s="164" customFormat="1" ht="15" x14ac:dyDescent="0.15">
      <c r="A8451" s="164" t="s">
        <v>521</v>
      </c>
      <c r="B8451" s="164" t="s">
        <v>586</v>
      </c>
      <c r="C8451" s="164" t="s">
        <v>523</v>
      </c>
      <c r="D8451" s="164" t="s">
        <v>525</v>
      </c>
      <c r="E8451" s="164" t="s">
        <v>531</v>
      </c>
      <c r="F8451" s="193">
        <v>45701</v>
      </c>
      <c r="G8451" s="164" t="s">
        <v>587</v>
      </c>
      <c r="H8451" s="194">
        <v>17292</v>
      </c>
      <c r="I8451" s="164" t="s">
        <v>22</v>
      </c>
      <c r="L8451" s="164">
        <v>2024</v>
      </c>
      <c r="M8451" s="164" t="s">
        <v>525</v>
      </c>
      <c r="N8451" s="164" t="s">
        <v>569</v>
      </c>
    </row>
    <row r="8452" spans="1:14" s="164" customFormat="1" ht="15" x14ac:dyDescent="0.15">
      <c r="A8452" s="164" t="s">
        <v>521</v>
      </c>
      <c r="B8452" s="164" t="s">
        <v>647</v>
      </c>
      <c r="C8452" s="164" t="s">
        <v>523</v>
      </c>
      <c r="D8452" s="164" t="s">
        <v>525</v>
      </c>
      <c r="E8452" s="164" t="s">
        <v>531</v>
      </c>
      <c r="F8452" s="193">
        <v>45701</v>
      </c>
      <c r="G8452" s="164" t="s">
        <v>653</v>
      </c>
      <c r="H8452" s="194">
        <v>79200</v>
      </c>
      <c r="I8452" s="164" t="s">
        <v>22</v>
      </c>
      <c r="L8452" s="164">
        <v>2024</v>
      </c>
      <c r="M8452" s="164" t="s">
        <v>525</v>
      </c>
      <c r="N8452" s="164" t="s">
        <v>569</v>
      </c>
    </row>
    <row r="8453" spans="1:14" s="164" customFormat="1" ht="15" x14ac:dyDescent="0.15">
      <c r="A8453" s="164" t="s">
        <v>521</v>
      </c>
      <c r="B8453" s="164" t="s">
        <v>617</v>
      </c>
      <c r="C8453" s="164" t="s">
        <v>523</v>
      </c>
      <c r="D8453" s="164" t="s">
        <v>525</v>
      </c>
      <c r="E8453" s="164" t="s">
        <v>525</v>
      </c>
      <c r="F8453" s="193">
        <v>45701</v>
      </c>
      <c r="G8453" s="164" t="s">
        <v>568</v>
      </c>
      <c r="H8453" s="194">
        <v>343618</v>
      </c>
      <c r="I8453" s="164" t="s">
        <v>22</v>
      </c>
      <c r="L8453" s="164">
        <v>2024</v>
      </c>
      <c r="M8453" s="164" t="s">
        <v>525</v>
      </c>
      <c r="N8453" s="164" t="s">
        <v>569</v>
      </c>
    </row>
    <row r="8454" spans="1:14" s="164" customFormat="1" ht="15" x14ac:dyDescent="0.15">
      <c r="A8454" s="164" t="s">
        <v>521</v>
      </c>
      <c r="B8454" s="164" t="s">
        <v>617</v>
      </c>
      <c r="C8454" s="164" t="s">
        <v>523</v>
      </c>
      <c r="D8454" s="164" t="s">
        <v>525</v>
      </c>
      <c r="E8454" s="164" t="s">
        <v>525</v>
      </c>
      <c r="F8454" s="193">
        <v>45701</v>
      </c>
      <c r="G8454" s="164" t="s">
        <v>589</v>
      </c>
      <c r="H8454" s="194">
        <v>268235</v>
      </c>
      <c r="I8454" s="164" t="s">
        <v>22</v>
      </c>
      <c r="L8454" s="164">
        <v>2024</v>
      </c>
      <c r="M8454" s="164" t="s">
        <v>525</v>
      </c>
      <c r="N8454" s="164" t="s">
        <v>569</v>
      </c>
    </row>
    <row r="8455" spans="1:14" s="164" customFormat="1" ht="15" x14ac:dyDescent="0.15">
      <c r="A8455" s="164" t="s">
        <v>521</v>
      </c>
      <c r="B8455" s="164" t="s">
        <v>617</v>
      </c>
      <c r="C8455" s="164" t="s">
        <v>523</v>
      </c>
      <c r="D8455" s="164" t="s">
        <v>525</v>
      </c>
      <c r="E8455" s="164" t="s">
        <v>519</v>
      </c>
      <c r="F8455" s="193">
        <v>45701</v>
      </c>
      <c r="G8455" s="164" t="s">
        <v>589</v>
      </c>
      <c r="H8455" s="194">
        <v>911680</v>
      </c>
      <c r="I8455" s="164" t="s">
        <v>22</v>
      </c>
      <c r="L8455" s="164">
        <v>2024</v>
      </c>
      <c r="M8455" s="164" t="s">
        <v>525</v>
      </c>
      <c r="N8455" s="164" t="s">
        <v>569</v>
      </c>
    </row>
    <row r="8456" spans="1:14" s="164" customFormat="1" ht="15" x14ac:dyDescent="0.15">
      <c r="A8456" s="164" t="s">
        <v>521</v>
      </c>
      <c r="B8456" s="164" t="s">
        <v>617</v>
      </c>
      <c r="C8456" s="164" t="s">
        <v>523</v>
      </c>
      <c r="D8456" s="164" t="s">
        <v>525</v>
      </c>
      <c r="E8456" s="164" t="s">
        <v>531</v>
      </c>
      <c r="F8456" s="193">
        <v>45701</v>
      </c>
      <c r="G8456" s="164" t="s">
        <v>589</v>
      </c>
      <c r="H8456" s="194">
        <v>3723166</v>
      </c>
      <c r="I8456" s="164" t="s">
        <v>22</v>
      </c>
      <c r="L8456" s="164">
        <v>2024</v>
      </c>
      <c r="M8456" s="164" t="s">
        <v>525</v>
      </c>
      <c r="N8456" s="164" t="s">
        <v>569</v>
      </c>
    </row>
    <row r="8457" spans="1:14" s="164" customFormat="1" ht="15" x14ac:dyDescent="0.15">
      <c r="A8457" s="164" t="s">
        <v>521</v>
      </c>
      <c r="B8457" s="164" t="s">
        <v>638</v>
      </c>
      <c r="C8457" s="164" t="s">
        <v>523</v>
      </c>
      <c r="D8457" s="164" t="s">
        <v>525</v>
      </c>
      <c r="E8457" s="164" t="s">
        <v>525</v>
      </c>
      <c r="F8457" s="193">
        <v>45701</v>
      </c>
      <c r="G8457" s="164" t="s">
        <v>589</v>
      </c>
      <c r="H8457" s="194">
        <v>32560</v>
      </c>
      <c r="I8457" s="164" t="s">
        <v>22</v>
      </c>
      <c r="L8457" s="164">
        <v>2024</v>
      </c>
      <c r="M8457" s="164" t="s">
        <v>525</v>
      </c>
      <c r="N8457" s="164" t="s">
        <v>569</v>
      </c>
    </row>
    <row r="8458" spans="1:14" s="164" customFormat="1" ht="15" x14ac:dyDescent="0.15">
      <c r="A8458" s="164" t="s">
        <v>521</v>
      </c>
      <c r="B8458" s="164" t="s">
        <v>638</v>
      </c>
      <c r="C8458" s="164" t="s">
        <v>523</v>
      </c>
      <c r="D8458" s="164" t="s">
        <v>525</v>
      </c>
      <c r="E8458" s="164" t="s">
        <v>519</v>
      </c>
      <c r="F8458" s="193">
        <v>45701</v>
      </c>
      <c r="G8458" s="164" t="s">
        <v>589</v>
      </c>
      <c r="H8458" s="194">
        <v>716320</v>
      </c>
      <c r="I8458" s="164" t="s">
        <v>22</v>
      </c>
      <c r="L8458" s="164">
        <v>2024</v>
      </c>
      <c r="M8458" s="164" t="s">
        <v>525</v>
      </c>
      <c r="N8458" s="164" t="s">
        <v>569</v>
      </c>
    </row>
    <row r="8459" spans="1:14" s="164" customFormat="1" ht="15" x14ac:dyDescent="0.15">
      <c r="A8459" s="164" t="s">
        <v>521</v>
      </c>
      <c r="B8459" s="164" t="s">
        <v>638</v>
      </c>
      <c r="C8459" s="164" t="s">
        <v>523</v>
      </c>
      <c r="D8459" s="164" t="s">
        <v>525</v>
      </c>
      <c r="E8459" s="164" t="s">
        <v>531</v>
      </c>
      <c r="F8459" s="193">
        <v>45701</v>
      </c>
      <c r="G8459" s="164" t="s">
        <v>589</v>
      </c>
      <c r="H8459" s="194">
        <v>2116400</v>
      </c>
      <c r="I8459" s="164" t="s">
        <v>22</v>
      </c>
      <c r="L8459" s="164">
        <v>2024</v>
      </c>
      <c r="M8459" s="164" t="s">
        <v>525</v>
      </c>
      <c r="N8459" s="164" t="s">
        <v>569</v>
      </c>
    </row>
    <row r="8460" spans="1:14" s="164" customFormat="1" ht="15" x14ac:dyDescent="0.15">
      <c r="A8460" s="164" t="s">
        <v>521</v>
      </c>
      <c r="B8460" s="164" t="s">
        <v>617</v>
      </c>
      <c r="C8460" s="164" t="s">
        <v>523</v>
      </c>
      <c r="D8460" s="164" t="s">
        <v>525</v>
      </c>
      <c r="E8460" s="164" t="s">
        <v>525</v>
      </c>
      <c r="F8460" s="193">
        <v>45701</v>
      </c>
      <c r="G8460" s="164" t="s">
        <v>23</v>
      </c>
      <c r="H8460" s="194">
        <v>110986</v>
      </c>
      <c r="I8460" s="164" t="s">
        <v>22</v>
      </c>
      <c r="L8460" s="164">
        <v>2024</v>
      </c>
      <c r="M8460" s="164" t="s">
        <v>525</v>
      </c>
      <c r="N8460" s="164" t="s">
        <v>569</v>
      </c>
    </row>
    <row r="8461" spans="1:14" s="164" customFormat="1" ht="15" x14ac:dyDescent="0.15">
      <c r="A8461" s="164" t="s">
        <v>521</v>
      </c>
      <c r="B8461" s="164" t="s">
        <v>617</v>
      </c>
      <c r="C8461" s="164" t="s">
        <v>523</v>
      </c>
      <c r="D8461" s="164" t="s">
        <v>525</v>
      </c>
      <c r="E8461" s="164" t="s">
        <v>531</v>
      </c>
      <c r="F8461" s="193">
        <v>45701</v>
      </c>
      <c r="G8461" s="164" t="s">
        <v>23</v>
      </c>
      <c r="H8461" s="194">
        <v>128700</v>
      </c>
      <c r="I8461" s="164" t="s">
        <v>22</v>
      </c>
      <c r="L8461" s="164">
        <v>2024</v>
      </c>
      <c r="M8461" s="164" t="s">
        <v>525</v>
      </c>
      <c r="N8461" s="164" t="s">
        <v>569</v>
      </c>
    </row>
    <row r="8462" spans="1:14" s="164" customFormat="1" ht="15" x14ac:dyDescent="0.15">
      <c r="A8462" s="164" t="s">
        <v>521</v>
      </c>
      <c r="B8462" s="164" t="s">
        <v>647</v>
      </c>
      <c r="C8462" s="164" t="s">
        <v>523</v>
      </c>
      <c r="D8462" s="164" t="s">
        <v>525</v>
      </c>
      <c r="E8462" s="164" t="s">
        <v>531</v>
      </c>
      <c r="F8462" s="193">
        <v>45701</v>
      </c>
      <c r="G8462" s="164" t="s">
        <v>23</v>
      </c>
      <c r="H8462" s="194">
        <v>80520</v>
      </c>
      <c r="I8462" s="164" t="s">
        <v>22</v>
      </c>
      <c r="L8462" s="164">
        <v>2024</v>
      </c>
      <c r="M8462" s="164" t="s">
        <v>525</v>
      </c>
      <c r="N8462" s="164" t="s">
        <v>569</v>
      </c>
    </row>
    <row r="8463" spans="1:14" s="164" customFormat="1" ht="15" x14ac:dyDescent="0.15">
      <c r="A8463" s="164" t="s">
        <v>521</v>
      </c>
      <c r="B8463" s="164" t="s">
        <v>617</v>
      </c>
      <c r="C8463" s="164" t="s">
        <v>523</v>
      </c>
      <c r="D8463" s="164" t="s">
        <v>525</v>
      </c>
      <c r="E8463" s="164" t="s">
        <v>531</v>
      </c>
      <c r="F8463" s="193">
        <v>45701</v>
      </c>
      <c r="G8463" s="164" t="s">
        <v>621</v>
      </c>
      <c r="H8463" s="194">
        <v>220000</v>
      </c>
      <c r="I8463" s="164" t="s">
        <v>22</v>
      </c>
      <c r="L8463" s="164">
        <v>2024</v>
      </c>
      <c r="M8463" s="164" t="s">
        <v>525</v>
      </c>
      <c r="N8463" s="164" t="s">
        <v>569</v>
      </c>
    </row>
    <row r="8464" spans="1:14" s="164" customFormat="1" ht="15" x14ac:dyDescent="0.15">
      <c r="A8464" s="164" t="s">
        <v>521</v>
      </c>
      <c r="B8464" s="164" t="s">
        <v>586</v>
      </c>
      <c r="C8464" s="164" t="s">
        <v>523</v>
      </c>
      <c r="D8464" s="164" t="s">
        <v>525</v>
      </c>
      <c r="E8464" s="164" t="s">
        <v>531</v>
      </c>
      <c r="F8464" s="193">
        <v>45701</v>
      </c>
      <c r="G8464" s="164" t="s">
        <v>722</v>
      </c>
      <c r="H8464" s="194">
        <v>88836</v>
      </c>
      <c r="I8464" s="164" t="s">
        <v>22</v>
      </c>
      <c r="L8464" s="164">
        <v>2024</v>
      </c>
      <c r="M8464" s="164" t="s">
        <v>525</v>
      </c>
      <c r="N8464" s="164" t="s">
        <v>569</v>
      </c>
    </row>
    <row r="8465" spans="1:14" s="164" customFormat="1" ht="15" x14ac:dyDescent="0.15">
      <c r="A8465" s="164" t="s">
        <v>521</v>
      </c>
      <c r="B8465" s="164" t="s">
        <v>647</v>
      </c>
      <c r="C8465" s="164" t="s">
        <v>523</v>
      </c>
      <c r="D8465" s="164" t="s">
        <v>525</v>
      </c>
      <c r="E8465" s="164" t="s">
        <v>525</v>
      </c>
      <c r="F8465" s="193">
        <v>45700</v>
      </c>
      <c r="G8465" s="164" t="s">
        <v>650</v>
      </c>
      <c r="H8465" s="194">
        <v>1209608</v>
      </c>
      <c r="I8465" s="164" t="s">
        <v>16</v>
      </c>
      <c r="L8465" s="164">
        <v>2024</v>
      </c>
      <c r="M8465" s="164" t="s">
        <v>525</v>
      </c>
      <c r="N8465" s="164" t="s">
        <v>569</v>
      </c>
    </row>
    <row r="8466" spans="1:14" s="164" customFormat="1" ht="15" x14ac:dyDescent="0.15">
      <c r="A8466" s="164" t="s">
        <v>521</v>
      </c>
      <c r="B8466" s="164" t="s">
        <v>647</v>
      </c>
      <c r="C8466" s="164" t="s">
        <v>523</v>
      </c>
      <c r="D8466" s="164" t="s">
        <v>525</v>
      </c>
      <c r="E8466" s="164" t="s">
        <v>519</v>
      </c>
      <c r="F8466" s="193">
        <v>45700</v>
      </c>
      <c r="G8466" s="164" t="s">
        <v>650</v>
      </c>
      <c r="H8466" s="194">
        <v>122802</v>
      </c>
      <c r="I8466" s="164" t="s">
        <v>16</v>
      </c>
      <c r="L8466" s="164">
        <v>2024</v>
      </c>
      <c r="M8466" s="164" t="s">
        <v>525</v>
      </c>
      <c r="N8466" s="164" t="s">
        <v>569</v>
      </c>
    </row>
    <row r="8467" spans="1:14" s="164" customFormat="1" ht="15" x14ac:dyDescent="0.15">
      <c r="A8467" s="164" t="s">
        <v>521</v>
      </c>
      <c r="B8467" s="164" t="s">
        <v>647</v>
      </c>
      <c r="C8467" s="164" t="s">
        <v>535</v>
      </c>
      <c r="D8467" s="164" t="s">
        <v>525</v>
      </c>
      <c r="E8467" s="164" t="s">
        <v>531</v>
      </c>
      <c r="F8467" s="193">
        <v>45700</v>
      </c>
      <c r="G8467" s="164" t="s">
        <v>650</v>
      </c>
      <c r="H8467" s="194">
        <v>137016</v>
      </c>
      <c r="I8467" s="164" t="s">
        <v>16</v>
      </c>
      <c r="L8467" s="164">
        <v>2024</v>
      </c>
      <c r="M8467" s="164" t="s">
        <v>525</v>
      </c>
      <c r="N8467" s="164" t="s">
        <v>569</v>
      </c>
    </row>
    <row r="8468" spans="1:14" s="164" customFormat="1" ht="15" x14ac:dyDescent="0.15">
      <c r="A8468" s="164" t="s">
        <v>521</v>
      </c>
      <c r="B8468" s="164" t="s">
        <v>647</v>
      </c>
      <c r="C8468" s="164" t="s">
        <v>523</v>
      </c>
      <c r="D8468" s="164" t="s">
        <v>525</v>
      </c>
      <c r="E8468" s="164" t="s">
        <v>531</v>
      </c>
      <c r="F8468" s="193">
        <v>45700</v>
      </c>
      <c r="G8468" s="164" t="s">
        <v>650</v>
      </c>
      <c r="H8468" s="194">
        <v>729707</v>
      </c>
      <c r="I8468" s="164" t="s">
        <v>16</v>
      </c>
      <c r="L8468" s="164">
        <v>2024</v>
      </c>
      <c r="M8468" s="164" t="s">
        <v>525</v>
      </c>
      <c r="N8468" s="164" t="s">
        <v>569</v>
      </c>
    </row>
    <row r="8469" spans="1:14" s="164" customFormat="1" ht="15" x14ac:dyDescent="0.15">
      <c r="A8469" s="164" t="s">
        <v>521</v>
      </c>
      <c r="B8469" s="164" t="s">
        <v>647</v>
      </c>
      <c r="C8469" s="164" t="s">
        <v>523</v>
      </c>
      <c r="D8469" s="164" t="s">
        <v>525</v>
      </c>
      <c r="E8469" s="164" t="s">
        <v>525</v>
      </c>
      <c r="F8469" s="193">
        <v>45700</v>
      </c>
      <c r="G8469" s="164" t="s">
        <v>648</v>
      </c>
      <c r="H8469" s="194">
        <v>21261</v>
      </c>
      <c r="I8469" s="164" t="s">
        <v>16</v>
      </c>
      <c r="L8469" s="164">
        <v>2024</v>
      </c>
      <c r="M8469" s="164" t="s">
        <v>525</v>
      </c>
      <c r="N8469" s="164" t="s">
        <v>569</v>
      </c>
    </row>
    <row r="8470" spans="1:14" s="164" customFormat="1" ht="15" x14ac:dyDescent="0.15">
      <c r="A8470" s="164" t="s">
        <v>521</v>
      </c>
      <c r="B8470" s="164" t="s">
        <v>647</v>
      </c>
      <c r="C8470" s="164" t="s">
        <v>523</v>
      </c>
      <c r="D8470" s="164" t="s">
        <v>525</v>
      </c>
      <c r="E8470" s="164" t="s">
        <v>531</v>
      </c>
      <c r="F8470" s="193">
        <v>45700</v>
      </c>
      <c r="G8470" s="164" t="s">
        <v>648</v>
      </c>
      <c r="H8470" s="194">
        <v>63355</v>
      </c>
      <c r="I8470" s="164" t="s">
        <v>16</v>
      </c>
      <c r="L8470" s="164">
        <v>2024</v>
      </c>
      <c r="M8470" s="164" t="s">
        <v>525</v>
      </c>
      <c r="N8470" s="164" t="s">
        <v>569</v>
      </c>
    </row>
    <row r="8471" spans="1:14" s="164" customFormat="1" ht="15" x14ac:dyDescent="0.15">
      <c r="A8471" s="164" t="s">
        <v>521</v>
      </c>
      <c r="B8471" s="164" t="s">
        <v>647</v>
      </c>
      <c r="C8471" s="164" t="s">
        <v>523</v>
      </c>
      <c r="D8471" s="164" t="s">
        <v>525</v>
      </c>
      <c r="E8471" s="164" t="s">
        <v>525</v>
      </c>
      <c r="F8471" s="193">
        <v>45700</v>
      </c>
      <c r="G8471" s="164" t="s">
        <v>651</v>
      </c>
      <c r="H8471" s="194">
        <v>164463</v>
      </c>
      <c r="I8471" s="164" t="s">
        <v>16</v>
      </c>
      <c r="L8471" s="164">
        <v>2024</v>
      </c>
      <c r="M8471" s="164" t="s">
        <v>525</v>
      </c>
      <c r="N8471" s="164" t="s">
        <v>569</v>
      </c>
    </row>
    <row r="8472" spans="1:14" s="164" customFormat="1" ht="15" x14ac:dyDescent="0.15">
      <c r="A8472" s="164" t="s">
        <v>521</v>
      </c>
      <c r="B8472" s="164" t="s">
        <v>647</v>
      </c>
      <c r="C8472" s="164" t="s">
        <v>523</v>
      </c>
      <c r="D8472" s="164" t="s">
        <v>525</v>
      </c>
      <c r="E8472" s="164" t="s">
        <v>525</v>
      </c>
      <c r="F8472" s="193">
        <v>45700</v>
      </c>
      <c r="G8472" s="164" t="s">
        <v>649</v>
      </c>
      <c r="H8472" s="194">
        <v>1087761</v>
      </c>
      <c r="I8472" s="164" t="s">
        <v>16</v>
      </c>
      <c r="L8472" s="164">
        <v>2024</v>
      </c>
      <c r="M8472" s="164" t="s">
        <v>525</v>
      </c>
      <c r="N8472" s="164" t="s">
        <v>569</v>
      </c>
    </row>
    <row r="8473" spans="1:14" s="164" customFormat="1" ht="15" x14ac:dyDescent="0.15">
      <c r="A8473" s="164" t="s">
        <v>521</v>
      </c>
      <c r="B8473" s="164" t="s">
        <v>647</v>
      </c>
      <c r="C8473" s="164" t="s">
        <v>523</v>
      </c>
      <c r="D8473" s="164" t="s">
        <v>525</v>
      </c>
      <c r="E8473" s="164" t="s">
        <v>531</v>
      </c>
      <c r="F8473" s="193">
        <v>45700</v>
      </c>
      <c r="G8473" s="164" t="s">
        <v>649</v>
      </c>
      <c r="H8473" s="194">
        <v>430089</v>
      </c>
      <c r="I8473" s="164" t="s">
        <v>16</v>
      </c>
      <c r="L8473" s="164">
        <v>2024</v>
      </c>
      <c r="M8473" s="164" t="s">
        <v>525</v>
      </c>
      <c r="N8473" s="164" t="s">
        <v>569</v>
      </c>
    </row>
    <row r="8474" spans="1:14" s="164" customFormat="1" ht="15" x14ac:dyDescent="0.15">
      <c r="A8474" s="164" t="s">
        <v>521</v>
      </c>
      <c r="B8474" s="164" t="s">
        <v>617</v>
      </c>
      <c r="C8474" s="164" t="s">
        <v>523</v>
      </c>
      <c r="D8474" s="164" t="s">
        <v>525</v>
      </c>
      <c r="E8474" s="164" t="s">
        <v>531</v>
      </c>
      <c r="F8474" s="193">
        <v>45700</v>
      </c>
      <c r="G8474" s="164" t="s">
        <v>587</v>
      </c>
      <c r="H8474" s="194">
        <v>40880</v>
      </c>
      <c r="I8474" s="164" t="s">
        <v>22</v>
      </c>
      <c r="L8474" s="164">
        <v>2024</v>
      </c>
      <c r="M8474" s="164" t="s">
        <v>525</v>
      </c>
      <c r="N8474" s="164" t="s">
        <v>569</v>
      </c>
    </row>
    <row r="8475" spans="1:14" s="164" customFormat="1" ht="15" x14ac:dyDescent="0.15">
      <c r="A8475" s="164" t="s">
        <v>521</v>
      </c>
      <c r="B8475" s="164" t="s">
        <v>586</v>
      </c>
      <c r="C8475" s="164" t="s">
        <v>523</v>
      </c>
      <c r="D8475" s="164" t="s">
        <v>525</v>
      </c>
      <c r="E8475" s="164" t="s">
        <v>531</v>
      </c>
      <c r="F8475" s="193">
        <v>45700</v>
      </c>
      <c r="G8475" s="164" t="s">
        <v>587</v>
      </c>
      <c r="H8475" s="194">
        <v>100518</v>
      </c>
      <c r="I8475" s="164" t="s">
        <v>22</v>
      </c>
      <c r="L8475" s="164">
        <v>2024</v>
      </c>
      <c r="M8475" s="164" t="s">
        <v>525</v>
      </c>
      <c r="N8475" s="164" t="s">
        <v>569</v>
      </c>
    </row>
    <row r="8476" spans="1:14" s="164" customFormat="1" ht="15" x14ac:dyDescent="0.15">
      <c r="A8476" s="164" t="s">
        <v>521</v>
      </c>
      <c r="B8476" s="164" t="s">
        <v>647</v>
      </c>
      <c r="C8476" s="164" t="s">
        <v>523</v>
      </c>
      <c r="D8476" s="164" t="s">
        <v>525</v>
      </c>
      <c r="E8476" s="164" t="s">
        <v>531</v>
      </c>
      <c r="F8476" s="193">
        <v>45700</v>
      </c>
      <c r="G8476" s="164" t="s">
        <v>653</v>
      </c>
      <c r="H8476" s="194">
        <v>295680</v>
      </c>
      <c r="I8476" s="164" t="s">
        <v>22</v>
      </c>
      <c r="L8476" s="164">
        <v>2024</v>
      </c>
      <c r="M8476" s="164" t="s">
        <v>525</v>
      </c>
      <c r="N8476" s="164" t="s">
        <v>569</v>
      </c>
    </row>
    <row r="8477" spans="1:14" s="164" customFormat="1" ht="15" x14ac:dyDescent="0.15">
      <c r="A8477" s="164" t="s">
        <v>521</v>
      </c>
      <c r="B8477" s="164" t="s">
        <v>617</v>
      </c>
      <c r="C8477" s="164" t="s">
        <v>523</v>
      </c>
      <c r="D8477" s="164" t="s">
        <v>525</v>
      </c>
      <c r="E8477" s="164" t="s">
        <v>525</v>
      </c>
      <c r="F8477" s="193">
        <v>45700</v>
      </c>
      <c r="G8477" s="164" t="s">
        <v>568</v>
      </c>
      <c r="H8477" s="194">
        <v>704961</v>
      </c>
      <c r="I8477" s="164" t="s">
        <v>22</v>
      </c>
      <c r="L8477" s="164">
        <v>2024</v>
      </c>
      <c r="M8477" s="164" t="s">
        <v>525</v>
      </c>
      <c r="N8477" s="164" t="s">
        <v>569</v>
      </c>
    </row>
    <row r="8478" spans="1:14" s="164" customFormat="1" ht="15" x14ac:dyDescent="0.15">
      <c r="A8478" s="164" t="s">
        <v>521</v>
      </c>
      <c r="B8478" s="164" t="s">
        <v>586</v>
      </c>
      <c r="C8478" s="164" t="s">
        <v>523</v>
      </c>
      <c r="D8478" s="164" t="s">
        <v>525</v>
      </c>
      <c r="E8478" s="164" t="s">
        <v>525</v>
      </c>
      <c r="F8478" s="193">
        <v>45700</v>
      </c>
      <c r="G8478" s="164" t="s">
        <v>568</v>
      </c>
      <c r="H8478" s="194">
        <v>436322</v>
      </c>
      <c r="I8478" s="164" t="s">
        <v>22</v>
      </c>
      <c r="L8478" s="164">
        <v>2024</v>
      </c>
      <c r="M8478" s="164" t="s">
        <v>525</v>
      </c>
      <c r="N8478" s="164" t="s">
        <v>569</v>
      </c>
    </row>
    <row r="8479" spans="1:14" s="164" customFormat="1" ht="15" x14ac:dyDescent="0.15">
      <c r="A8479" s="164" t="s">
        <v>521</v>
      </c>
      <c r="B8479" s="164" t="s">
        <v>617</v>
      </c>
      <c r="C8479" s="164" t="s">
        <v>523</v>
      </c>
      <c r="D8479" s="164" t="s">
        <v>525</v>
      </c>
      <c r="E8479" s="164" t="s">
        <v>525</v>
      </c>
      <c r="F8479" s="193">
        <v>45700</v>
      </c>
      <c r="G8479" s="164" t="s">
        <v>589</v>
      </c>
      <c r="H8479" s="194">
        <v>2356483</v>
      </c>
      <c r="I8479" s="164" t="s">
        <v>22</v>
      </c>
      <c r="L8479" s="164">
        <v>2024</v>
      </c>
      <c r="M8479" s="164" t="s">
        <v>525</v>
      </c>
      <c r="N8479" s="164" t="s">
        <v>569</v>
      </c>
    </row>
    <row r="8480" spans="1:14" s="164" customFormat="1" ht="15" x14ac:dyDescent="0.15">
      <c r="A8480" s="164" t="s">
        <v>521</v>
      </c>
      <c r="B8480" s="164" t="s">
        <v>617</v>
      </c>
      <c r="C8480" s="164" t="s">
        <v>523</v>
      </c>
      <c r="D8480" s="164" t="s">
        <v>525</v>
      </c>
      <c r="E8480" s="164" t="s">
        <v>531</v>
      </c>
      <c r="F8480" s="193">
        <v>45700</v>
      </c>
      <c r="G8480" s="164" t="s">
        <v>589</v>
      </c>
      <c r="H8480" s="194">
        <v>1528639</v>
      </c>
      <c r="I8480" s="164" t="s">
        <v>22</v>
      </c>
      <c r="L8480" s="164">
        <v>2024</v>
      </c>
      <c r="M8480" s="164" t="s">
        <v>525</v>
      </c>
      <c r="N8480" s="164" t="s">
        <v>569</v>
      </c>
    </row>
    <row r="8481" spans="1:14" s="164" customFormat="1" ht="15" x14ac:dyDescent="0.15">
      <c r="A8481" s="164" t="s">
        <v>521</v>
      </c>
      <c r="B8481" s="164" t="s">
        <v>603</v>
      </c>
      <c r="C8481" s="164" t="s">
        <v>523</v>
      </c>
      <c r="D8481" s="164" t="s">
        <v>525</v>
      </c>
      <c r="E8481" s="164" t="s">
        <v>525</v>
      </c>
      <c r="F8481" s="193">
        <v>45700</v>
      </c>
      <c r="G8481" s="164" t="s">
        <v>604</v>
      </c>
      <c r="H8481" s="194">
        <v>11684</v>
      </c>
      <c r="I8481" s="164" t="s">
        <v>22</v>
      </c>
      <c r="L8481" s="164">
        <v>2024</v>
      </c>
      <c r="M8481" s="164" t="s">
        <v>525</v>
      </c>
      <c r="N8481" s="164" t="s">
        <v>569</v>
      </c>
    </row>
    <row r="8482" spans="1:14" s="164" customFormat="1" ht="15" x14ac:dyDescent="0.15">
      <c r="A8482" s="164" t="s">
        <v>521</v>
      </c>
      <c r="B8482" s="164" t="s">
        <v>617</v>
      </c>
      <c r="C8482" s="164" t="s">
        <v>523</v>
      </c>
      <c r="D8482" s="164" t="s">
        <v>525</v>
      </c>
      <c r="E8482" s="164" t="s">
        <v>531</v>
      </c>
      <c r="F8482" s="193">
        <v>45700</v>
      </c>
      <c r="G8482" s="164" t="s">
        <v>23</v>
      </c>
      <c r="H8482" s="194">
        <v>2311848</v>
      </c>
      <c r="I8482" s="164" t="s">
        <v>22</v>
      </c>
      <c r="L8482" s="164">
        <v>2024</v>
      </c>
      <c r="M8482" s="164" t="s">
        <v>525</v>
      </c>
      <c r="N8482" s="164" t="s">
        <v>569</v>
      </c>
    </row>
    <row r="8483" spans="1:14" s="164" customFormat="1" ht="15" x14ac:dyDescent="0.15">
      <c r="A8483" s="164" t="s">
        <v>521</v>
      </c>
      <c r="B8483" s="164" t="s">
        <v>647</v>
      </c>
      <c r="C8483" s="164" t="s">
        <v>523</v>
      </c>
      <c r="D8483" s="164" t="s">
        <v>525</v>
      </c>
      <c r="E8483" s="164" t="s">
        <v>525</v>
      </c>
      <c r="F8483" s="193">
        <v>45699</v>
      </c>
      <c r="G8483" s="164" t="s">
        <v>650</v>
      </c>
      <c r="H8483" s="194">
        <v>497985</v>
      </c>
      <c r="I8483" s="164" t="s">
        <v>16</v>
      </c>
      <c r="L8483" s="164">
        <v>2024</v>
      </c>
      <c r="M8483" s="164" t="s">
        <v>525</v>
      </c>
      <c r="N8483" s="164" t="s">
        <v>569</v>
      </c>
    </row>
    <row r="8484" spans="1:14" s="164" customFormat="1" ht="15" x14ac:dyDescent="0.15">
      <c r="A8484" s="164" t="s">
        <v>521</v>
      </c>
      <c r="B8484" s="164" t="s">
        <v>647</v>
      </c>
      <c r="C8484" s="164" t="s">
        <v>523</v>
      </c>
      <c r="D8484" s="164" t="s">
        <v>525</v>
      </c>
      <c r="E8484" s="164" t="s">
        <v>519</v>
      </c>
      <c r="F8484" s="193">
        <v>45699</v>
      </c>
      <c r="G8484" s="164" t="s">
        <v>650</v>
      </c>
      <c r="H8484" s="194">
        <v>288055</v>
      </c>
      <c r="I8484" s="164" t="s">
        <v>16</v>
      </c>
      <c r="L8484" s="164">
        <v>2024</v>
      </c>
      <c r="M8484" s="164" t="s">
        <v>525</v>
      </c>
      <c r="N8484" s="164" t="s">
        <v>569</v>
      </c>
    </row>
    <row r="8485" spans="1:14" s="164" customFormat="1" ht="15" x14ac:dyDescent="0.15">
      <c r="A8485" s="164" t="s">
        <v>521</v>
      </c>
      <c r="B8485" s="164" t="s">
        <v>647</v>
      </c>
      <c r="C8485" s="164" t="s">
        <v>535</v>
      </c>
      <c r="D8485" s="164" t="s">
        <v>525</v>
      </c>
      <c r="E8485" s="164" t="s">
        <v>531</v>
      </c>
      <c r="F8485" s="193">
        <v>45699</v>
      </c>
      <c r="G8485" s="164" t="s">
        <v>650</v>
      </c>
      <c r="H8485" s="194">
        <v>135740</v>
      </c>
      <c r="I8485" s="164" t="s">
        <v>16</v>
      </c>
      <c r="L8485" s="164">
        <v>2024</v>
      </c>
      <c r="M8485" s="164" t="s">
        <v>525</v>
      </c>
      <c r="N8485" s="164" t="s">
        <v>569</v>
      </c>
    </row>
    <row r="8486" spans="1:14" s="164" customFormat="1" ht="15" x14ac:dyDescent="0.15">
      <c r="A8486" s="164" t="s">
        <v>521</v>
      </c>
      <c r="B8486" s="164" t="s">
        <v>647</v>
      </c>
      <c r="C8486" s="164" t="s">
        <v>523</v>
      </c>
      <c r="D8486" s="164" t="s">
        <v>525</v>
      </c>
      <c r="E8486" s="164" t="s">
        <v>531</v>
      </c>
      <c r="F8486" s="193">
        <v>45699</v>
      </c>
      <c r="G8486" s="164" t="s">
        <v>650</v>
      </c>
      <c r="H8486" s="194">
        <v>561259</v>
      </c>
      <c r="I8486" s="164" t="s">
        <v>16</v>
      </c>
      <c r="L8486" s="164">
        <v>2024</v>
      </c>
      <c r="M8486" s="164" t="s">
        <v>525</v>
      </c>
      <c r="N8486" s="164" t="s">
        <v>569</v>
      </c>
    </row>
    <row r="8487" spans="1:14" s="164" customFormat="1" ht="15" x14ac:dyDescent="0.15">
      <c r="A8487" s="164" t="s">
        <v>521</v>
      </c>
      <c r="B8487" s="164" t="s">
        <v>647</v>
      </c>
      <c r="C8487" s="164" t="s">
        <v>523</v>
      </c>
      <c r="D8487" s="164" t="s">
        <v>525</v>
      </c>
      <c r="E8487" s="164" t="s">
        <v>525</v>
      </c>
      <c r="F8487" s="193">
        <v>45699</v>
      </c>
      <c r="G8487" s="164" t="s">
        <v>648</v>
      </c>
      <c r="H8487" s="194">
        <v>19193</v>
      </c>
      <c r="I8487" s="164" t="s">
        <v>16</v>
      </c>
      <c r="L8487" s="164">
        <v>2024</v>
      </c>
      <c r="M8487" s="164" t="s">
        <v>525</v>
      </c>
      <c r="N8487" s="164" t="s">
        <v>569</v>
      </c>
    </row>
    <row r="8488" spans="1:14" s="164" customFormat="1" ht="15" x14ac:dyDescent="0.15">
      <c r="A8488" s="164" t="s">
        <v>521</v>
      </c>
      <c r="B8488" s="164" t="s">
        <v>647</v>
      </c>
      <c r="C8488" s="164" t="s">
        <v>523</v>
      </c>
      <c r="D8488" s="164" t="s">
        <v>525</v>
      </c>
      <c r="E8488" s="164" t="s">
        <v>525</v>
      </c>
      <c r="F8488" s="193">
        <v>45699</v>
      </c>
      <c r="G8488" s="164" t="s">
        <v>651</v>
      </c>
      <c r="H8488" s="194">
        <v>491711</v>
      </c>
      <c r="I8488" s="164" t="s">
        <v>16</v>
      </c>
      <c r="L8488" s="164">
        <v>2024</v>
      </c>
      <c r="M8488" s="164" t="s">
        <v>525</v>
      </c>
      <c r="N8488" s="164" t="s">
        <v>569</v>
      </c>
    </row>
    <row r="8489" spans="1:14" s="164" customFormat="1" ht="15" x14ac:dyDescent="0.15">
      <c r="A8489" s="164" t="s">
        <v>521</v>
      </c>
      <c r="B8489" s="164" t="s">
        <v>647</v>
      </c>
      <c r="C8489" s="164" t="s">
        <v>523</v>
      </c>
      <c r="D8489" s="164" t="s">
        <v>525</v>
      </c>
      <c r="E8489" s="164" t="s">
        <v>525</v>
      </c>
      <c r="F8489" s="193">
        <v>45699</v>
      </c>
      <c r="G8489" s="164" t="s">
        <v>649</v>
      </c>
      <c r="H8489" s="194">
        <v>4194373</v>
      </c>
      <c r="I8489" s="164" t="s">
        <v>16</v>
      </c>
      <c r="L8489" s="164">
        <v>2024</v>
      </c>
      <c r="M8489" s="164" t="s">
        <v>525</v>
      </c>
      <c r="N8489" s="164" t="s">
        <v>569</v>
      </c>
    </row>
    <row r="8490" spans="1:14" s="164" customFormat="1" ht="15" x14ac:dyDescent="0.15">
      <c r="A8490" s="164" t="s">
        <v>521</v>
      </c>
      <c r="B8490" s="164" t="s">
        <v>647</v>
      </c>
      <c r="C8490" s="164" t="s">
        <v>523</v>
      </c>
      <c r="D8490" s="164" t="s">
        <v>525</v>
      </c>
      <c r="E8490" s="164" t="s">
        <v>531</v>
      </c>
      <c r="F8490" s="193">
        <v>45699</v>
      </c>
      <c r="G8490" s="164" t="s">
        <v>649</v>
      </c>
      <c r="H8490" s="194">
        <v>745690</v>
      </c>
      <c r="I8490" s="164" t="s">
        <v>16</v>
      </c>
      <c r="L8490" s="164">
        <v>2024</v>
      </c>
      <c r="M8490" s="164" t="s">
        <v>525</v>
      </c>
      <c r="N8490" s="164" t="s">
        <v>569</v>
      </c>
    </row>
    <row r="8491" spans="1:14" s="164" customFormat="1" ht="15" x14ac:dyDescent="0.15">
      <c r="A8491" s="164" t="s">
        <v>521</v>
      </c>
      <c r="B8491" s="164" t="s">
        <v>638</v>
      </c>
      <c r="C8491" s="164" t="s">
        <v>523</v>
      </c>
      <c r="D8491" s="164" t="s">
        <v>525</v>
      </c>
      <c r="E8491" s="164" t="s">
        <v>519</v>
      </c>
      <c r="F8491" s="193">
        <v>45699</v>
      </c>
      <c r="G8491" s="164" t="s">
        <v>619</v>
      </c>
      <c r="H8491" s="194">
        <v>143000</v>
      </c>
      <c r="I8491" s="164" t="s">
        <v>22</v>
      </c>
      <c r="L8491" s="164">
        <v>2024</v>
      </c>
      <c r="M8491" s="164" t="s">
        <v>525</v>
      </c>
      <c r="N8491" s="164" t="s">
        <v>569</v>
      </c>
    </row>
    <row r="8492" spans="1:14" s="164" customFormat="1" ht="15" x14ac:dyDescent="0.15">
      <c r="A8492" s="164" t="s">
        <v>521</v>
      </c>
      <c r="B8492" s="164" t="s">
        <v>617</v>
      </c>
      <c r="C8492" s="164" t="s">
        <v>523</v>
      </c>
      <c r="D8492" s="164" t="s">
        <v>525</v>
      </c>
      <c r="E8492" s="164" t="s">
        <v>519</v>
      </c>
      <c r="F8492" s="193">
        <v>45699</v>
      </c>
      <c r="G8492" s="164" t="s">
        <v>587</v>
      </c>
      <c r="H8492" s="194">
        <v>43540</v>
      </c>
      <c r="I8492" s="164" t="s">
        <v>22</v>
      </c>
      <c r="L8492" s="164">
        <v>2024</v>
      </c>
      <c r="M8492" s="164" t="s">
        <v>525</v>
      </c>
      <c r="N8492" s="164" t="s">
        <v>569</v>
      </c>
    </row>
    <row r="8493" spans="1:14" s="164" customFormat="1" ht="15" x14ac:dyDescent="0.15">
      <c r="A8493" s="164" t="s">
        <v>521</v>
      </c>
      <c r="B8493" s="164" t="s">
        <v>617</v>
      </c>
      <c r="C8493" s="164" t="s">
        <v>523</v>
      </c>
      <c r="D8493" s="164" t="s">
        <v>525</v>
      </c>
      <c r="E8493" s="164" t="s">
        <v>531</v>
      </c>
      <c r="F8493" s="193">
        <v>45699</v>
      </c>
      <c r="G8493" s="164" t="s">
        <v>587</v>
      </c>
      <c r="H8493" s="194">
        <v>118800</v>
      </c>
      <c r="I8493" s="164" t="s">
        <v>22</v>
      </c>
      <c r="L8493" s="164">
        <v>2024</v>
      </c>
      <c r="M8493" s="164" t="s">
        <v>525</v>
      </c>
      <c r="N8493" s="164" t="s">
        <v>569</v>
      </c>
    </row>
    <row r="8494" spans="1:14" s="164" customFormat="1" ht="15" x14ac:dyDescent="0.15">
      <c r="A8494" s="164" t="s">
        <v>521</v>
      </c>
      <c r="B8494" s="164" t="s">
        <v>647</v>
      </c>
      <c r="C8494" s="164" t="s">
        <v>523</v>
      </c>
      <c r="D8494" s="164" t="s">
        <v>525</v>
      </c>
      <c r="E8494" s="164" t="s">
        <v>531</v>
      </c>
      <c r="F8494" s="193">
        <v>45699</v>
      </c>
      <c r="G8494" s="164" t="s">
        <v>653</v>
      </c>
      <c r="H8494" s="194">
        <v>375716</v>
      </c>
      <c r="I8494" s="164" t="s">
        <v>22</v>
      </c>
      <c r="L8494" s="164">
        <v>2024</v>
      </c>
      <c r="M8494" s="164" t="s">
        <v>525</v>
      </c>
      <c r="N8494" s="164" t="s">
        <v>569</v>
      </c>
    </row>
    <row r="8495" spans="1:14" s="164" customFormat="1" ht="15" x14ac:dyDescent="0.15">
      <c r="A8495" s="164" t="s">
        <v>521</v>
      </c>
      <c r="B8495" s="164" t="s">
        <v>567</v>
      </c>
      <c r="C8495" s="164" t="s">
        <v>523</v>
      </c>
      <c r="D8495" s="164" t="s">
        <v>525</v>
      </c>
      <c r="E8495" s="164" t="s">
        <v>531</v>
      </c>
      <c r="F8495" s="193">
        <v>45699</v>
      </c>
      <c r="G8495" s="164" t="s">
        <v>568</v>
      </c>
      <c r="H8495" s="194">
        <v>171362</v>
      </c>
      <c r="I8495" s="164" t="s">
        <v>22</v>
      </c>
      <c r="L8495" s="164">
        <v>2024</v>
      </c>
      <c r="M8495" s="164" t="s">
        <v>525</v>
      </c>
      <c r="N8495" s="164" t="s">
        <v>569</v>
      </c>
    </row>
    <row r="8496" spans="1:14" s="164" customFormat="1" ht="15" x14ac:dyDescent="0.15">
      <c r="A8496" s="164" t="s">
        <v>521</v>
      </c>
      <c r="B8496" s="164" t="s">
        <v>617</v>
      </c>
      <c r="C8496" s="164" t="s">
        <v>523</v>
      </c>
      <c r="D8496" s="164" t="s">
        <v>525</v>
      </c>
      <c r="E8496" s="164" t="s">
        <v>531</v>
      </c>
      <c r="F8496" s="193">
        <v>45699</v>
      </c>
      <c r="G8496" s="164" t="s">
        <v>568</v>
      </c>
      <c r="H8496" s="194">
        <v>226710</v>
      </c>
      <c r="I8496" s="164" t="s">
        <v>22</v>
      </c>
      <c r="L8496" s="164">
        <v>2024</v>
      </c>
      <c r="M8496" s="164" t="s">
        <v>525</v>
      </c>
      <c r="N8496" s="164" t="s">
        <v>569</v>
      </c>
    </row>
    <row r="8497" spans="1:14" s="164" customFormat="1" ht="15" x14ac:dyDescent="0.15">
      <c r="A8497" s="164" t="s">
        <v>521</v>
      </c>
      <c r="B8497" s="164" t="s">
        <v>617</v>
      </c>
      <c r="C8497" s="164" t="s">
        <v>523</v>
      </c>
      <c r="D8497" s="164" t="s">
        <v>525</v>
      </c>
      <c r="E8497" s="164" t="s">
        <v>525</v>
      </c>
      <c r="F8497" s="193">
        <v>45699</v>
      </c>
      <c r="G8497" s="164" t="s">
        <v>589</v>
      </c>
      <c r="H8497" s="194">
        <v>79431</v>
      </c>
      <c r="I8497" s="164" t="s">
        <v>22</v>
      </c>
      <c r="L8497" s="164">
        <v>2024</v>
      </c>
      <c r="M8497" s="164" t="s">
        <v>525</v>
      </c>
      <c r="N8497" s="164" t="s">
        <v>569</v>
      </c>
    </row>
    <row r="8498" spans="1:14" s="164" customFormat="1" ht="15" x14ac:dyDescent="0.15">
      <c r="A8498" s="164" t="s">
        <v>521</v>
      </c>
      <c r="B8498" s="164" t="s">
        <v>617</v>
      </c>
      <c r="C8498" s="164" t="s">
        <v>523</v>
      </c>
      <c r="D8498" s="164" t="s">
        <v>525</v>
      </c>
      <c r="E8498" s="164" t="s">
        <v>531</v>
      </c>
      <c r="F8498" s="193">
        <v>45699</v>
      </c>
      <c r="G8498" s="164" t="s">
        <v>589</v>
      </c>
      <c r="H8498" s="194">
        <v>1469950</v>
      </c>
      <c r="I8498" s="164" t="s">
        <v>22</v>
      </c>
      <c r="L8498" s="164">
        <v>2024</v>
      </c>
      <c r="M8498" s="164" t="s">
        <v>525</v>
      </c>
      <c r="N8498" s="164" t="s">
        <v>569</v>
      </c>
    </row>
    <row r="8499" spans="1:14" s="164" customFormat="1" ht="15" x14ac:dyDescent="0.15">
      <c r="A8499" s="164" t="s">
        <v>521</v>
      </c>
      <c r="B8499" s="164" t="s">
        <v>603</v>
      </c>
      <c r="C8499" s="164" t="s">
        <v>523</v>
      </c>
      <c r="D8499" s="164" t="s">
        <v>525</v>
      </c>
      <c r="E8499" s="164" t="s">
        <v>525</v>
      </c>
      <c r="F8499" s="193">
        <v>45699</v>
      </c>
      <c r="G8499" s="164" t="s">
        <v>604</v>
      </c>
      <c r="H8499" s="194">
        <v>24691</v>
      </c>
      <c r="I8499" s="164" t="s">
        <v>22</v>
      </c>
      <c r="L8499" s="164">
        <v>2024</v>
      </c>
      <c r="M8499" s="164" t="s">
        <v>525</v>
      </c>
      <c r="N8499" s="164" t="s">
        <v>569</v>
      </c>
    </row>
    <row r="8500" spans="1:14" s="164" customFormat="1" ht="15" x14ac:dyDescent="0.15">
      <c r="A8500" s="164" t="s">
        <v>521</v>
      </c>
      <c r="B8500" s="164" t="s">
        <v>617</v>
      </c>
      <c r="C8500" s="164" t="s">
        <v>523</v>
      </c>
      <c r="D8500" s="164" t="s">
        <v>525</v>
      </c>
      <c r="E8500" s="164" t="s">
        <v>525</v>
      </c>
      <c r="F8500" s="193">
        <v>45699</v>
      </c>
      <c r="G8500" s="164" t="s">
        <v>23</v>
      </c>
      <c r="H8500" s="194">
        <v>1205910</v>
      </c>
      <c r="I8500" s="164" t="s">
        <v>22</v>
      </c>
      <c r="L8500" s="164">
        <v>2024</v>
      </c>
      <c r="M8500" s="164" t="s">
        <v>525</v>
      </c>
      <c r="N8500" s="164" t="s">
        <v>569</v>
      </c>
    </row>
    <row r="8501" spans="1:14" s="164" customFormat="1" ht="15" x14ac:dyDescent="0.15">
      <c r="A8501" s="164" t="s">
        <v>521</v>
      </c>
      <c r="B8501" s="164" t="s">
        <v>617</v>
      </c>
      <c r="C8501" s="164" t="s">
        <v>523</v>
      </c>
      <c r="D8501" s="164" t="s">
        <v>525</v>
      </c>
      <c r="E8501" s="164" t="s">
        <v>531</v>
      </c>
      <c r="F8501" s="193">
        <v>45699</v>
      </c>
      <c r="G8501" s="164" t="s">
        <v>23</v>
      </c>
      <c r="H8501" s="194">
        <v>628146</v>
      </c>
      <c r="I8501" s="164" t="s">
        <v>22</v>
      </c>
      <c r="L8501" s="164">
        <v>2024</v>
      </c>
      <c r="M8501" s="164" t="s">
        <v>525</v>
      </c>
      <c r="N8501" s="164" t="s">
        <v>569</v>
      </c>
    </row>
    <row r="8502" spans="1:14" s="164" customFormat="1" ht="15" x14ac:dyDescent="0.15">
      <c r="A8502" s="164" t="s">
        <v>521</v>
      </c>
      <c r="B8502" s="164" t="s">
        <v>617</v>
      </c>
      <c r="C8502" s="164" t="s">
        <v>523</v>
      </c>
      <c r="D8502" s="164" t="s">
        <v>525</v>
      </c>
      <c r="E8502" s="164" t="s">
        <v>525</v>
      </c>
      <c r="F8502" s="193">
        <v>45699</v>
      </c>
      <c r="G8502" s="164" t="s">
        <v>621</v>
      </c>
      <c r="H8502" s="194">
        <v>37558</v>
      </c>
      <c r="I8502" s="164" t="s">
        <v>22</v>
      </c>
      <c r="L8502" s="164">
        <v>2024</v>
      </c>
      <c r="M8502" s="164" t="s">
        <v>525</v>
      </c>
      <c r="N8502" s="164" t="s">
        <v>569</v>
      </c>
    </row>
    <row r="8503" spans="1:14" s="164" customFormat="1" ht="15" x14ac:dyDescent="0.15">
      <c r="A8503" s="164" t="s">
        <v>521</v>
      </c>
      <c r="B8503" s="164" t="s">
        <v>647</v>
      </c>
      <c r="C8503" s="164" t="s">
        <v>523</v>
      </c>
      <c r="D8503" s="164" t="s">
        <v>525</v>
      </c>
      <c r="E8503" s="164" t="s">
        <v>525</v>
      </c>
      <c r="F8503" s="193">
        <v>45698</v>
      </c>
      <c r="G8503" s="164" t="s">
        <v>650</v>
      </c>
      <c r="H8503" s="194">
        <v>636865</v>
      </c>
      <c r="I8503" s="164" t="s">
        <v>16</v>
      </c>
      <c r="L8503" s="164">
        <v>2024</v>
      </c>
      <c r="M8503" s="164" t="s">
        <v>525</v>
      </c>
      <c r="N8503" s="164" t="s">
        <v>569</v>
      </c>
    </row>
    <row r="8504" spans="1:14" s="164" customFormat="1" ht="15" x14ac:dyDescent="0.15">
      <c r="A8504" s="164" t="s">
        <v>521</v>
      </c>
      <c r="B8504" s="164" t="s">
        <v>647</v>
      </c>
      <c r="C8504" s="164" t="s">
        <v>535</v>
      </c>
      <c r="D8504" s="164" t="s">
        <v>525</v>
      </c>
      <c r="E8504" s="164" t="s">
        <v>519</v>
      </c>
      <c r="F8504" s="193">
        <v>45698</v>
      </c>
      <c r="G8504" s="164" t="s">
        <v>650</v>
      </c>
      <c r="H8504" s="194">
        <v>15484</v>
      </c>
      <c r="I8504" s="164" t="s">
        <v>16</v>
      </c>
      <c r="L8504" s="164">
        <v>2024</v>
      </c>
      <c r="M8504" s="164" t="s">
        <v>525</v>
      </c>
      <c r="N8504" s="164" t="s">
        <v>569</v>
      </c>
    </row>
    <row r="8505" spans="1:14" s="164" customFormat="1" ht="15" x14ac:dyDescent="0.15">
      <c r="A8505" s="164" t="s">
        <v>521</v>
      </c>
      <c r="B8505" s="164" t="s">
        <v>647</v>
      </c>
      <c r="C8505" s="164" t="s">
        <v>523</v>
      </c>
      <c r="D8505" s="164" t="s">
        <v>525</v>
      </c>
      <c r="E8505" s="164" t="s">
        <v>519</v>
      </c>
      <c r="F8505" s="193">
        <v>45698</v>
      </c>
      <c r="G8505" s="164" t="s">
        <v>650</v>
      </c>
      <c r="H8505" s="194">
        <v>341348</v>
      </c>
      <c r="I8505" s="164" t="s">
        <v>16</v>
      </c>
      <c r="L8505" s="164">
        <v>2024</v>
      </c>
      <c r="M8505" s="164" t="s">
        <v>525</v>
      </c>
      <c r="N8505" s="164" t="s">
        <v>569</v>
      </c>
    </row>
    <row r="8506" spans="1:14" s="164" customFormat="1" ht="15" x14ac:dyDescent="0.15">
      <c r="A8506" s="164" t="s">
        <v>521</v>
      </c>
      <c r="B8506" s="164" t="s">
        <v>647</v>
      </c>
      <c r="C8506" s="164" t="s">
        <v>535</v>
      </c>
      <c r="D8506" s="164" t="s">
        <v>525</v>
      </c>
      <c r="E8506" s="164" t="s">
        <v>531</v>
      </c>
      <c r="F8506" s="193">
        <v>45698</v>
      </c>
      <c r="G8506" s="164" t="s">
        <v>650</v>
      </c>
      <c r="H8506" s="194">
        <v>14289</v>
      </c>
      <c r="I8506" s="164" t="s">
        <v>16</v>
      </c>
      <c r="L8506" s="164">
        <v>2024</v>
      </c>
      <c r="M8506" s="164" t="s">
        <v>525</v>
      </c>
      <c r="N8506" s="164" t="s">
        <v>569</v>
      </c>
    </row>
    <row r="8507" spans="1:14" s="164" customFormat="1" ht="15" x14ac:dyDescent="0.15">
      <c r="A8507" s="164" t="s">
        <v>521</v>
      </c>
      <c r="B8507" s="164" t="s">
        <v>647</v>
      </c>
      <c r="C8507" s="164" t="s">
        <v>523</v>
      </c>
      <c r="D8507" s="164" t="s">
        <v>525</v>
      </c>
      <c r="E8507" s="164" t="s">
        <v>531</v>
      </c>
      <c r="F8507" s="193">
        <v>45698</v>
      </c>
      <c r="G8507" s="164" t="s">
        <v>650</v>
      </c>
      <c r="H8507" s="194">
        <v>1805883</v>
      </c>
      <c r="I8507" s="164" t="s">
        <v>16</v>
      </c>
      <c r="L8507" s="164">
        <v>2024</v>
      </c>
      <c r="M8507" s="164" t="s">
        <v>525</v>
      </c>
      <c r="N8507" s="164" t="s">
        <v>569</v>
      </c>
    </row>
    <row r="8508" spans="1:14" s="164" customFormat="1" ht="15" x14ac:dyDescent="0.15">
      <c r="A8508" s="164" t="s">
        <v>521</v>
      </c>
      <c r="B8508" s="164" t="s">
        <v>647</v>
      </c>
      <c r="C8508" s="164" t="s">
        <v>523</v>
      </c>
      <c r="D8508" s="164" t="s">
        <v>525</v>
      </c>
      <c r="E8508" s="164" t="s">
        <v>525</v>
      </c>
      <c r="F8508" s="193">
        <v>45698</v>
      </c>
      <c r="G8508" s="164" t="s">
        <v>648</v>
      </c>
      <c r="H8508" s="194">
        <v>70451</v>
      </c>
      <c r="I8508" s="164" t="s">
        <v>16</v>
      </c>
      <c r="L8508" s="164">
        <v>2024</v>
      </c>
      <c r="M8508" s="164" t="s">
        <v>525</v>
      </c>
      <c r="N8508" s="164" t="s">
        <v>569</v>
      </c>
    </row>
    <row r="8509" spans="1:14" s="164" customFormat="1" ht="15" x14ac:dyDescent="0.15">
      <c r="A8509" s="164" t="s">
        <v>521</v>
      </c>
      <c r="B8509" s="164" t="s">
        <v>647</v>
      </c>
      <c r="C8509" s="164" t="s">
        <v>523</v>
      </c>
      <c r="D8509" s="164" t="s">
        <v>525</v>
      </c>
      <c r="E8509" s="164" t="s">
        <v>531</v>
      </c>
      <c r="F8509" s="193">
        <v>45698</v>
      </c>
      <c r="G8509" s="164" t="s">
        <v>648</v>
      </c>
      <c r="H8509" s="194">
        <v>28019</v>
      </c>
      <c r="I8509" s="164" t="s">
        <v>16</v>
      </c>
      <c r="L8509" s="164">
        <v>2024</v>
      </c>
      <c r="M8509" s="164" t="s">
        <v>525</v>
      </c>
      <c r="N8509" s="164" t="s">
        <v>569</v>
      </c>
    </row>
    <row r="8510" spans="1:14" s="164" customFormat="1" ht="15" x14ac:dyDescent="0.15">
      <c r="A8510" s="164" t="s">
        <v>521</v>
      </c>
      <c r="B8510" s="164" t="s">
        <v>647</v>
      </c>
      <c r="C8510" s="164" t="s">
        <v>523</v>
      </c>
      <c r="D8510" s="164" t="s">
        <v>525</v>
      </c>
      <c r="E8510" s="164" t="s">
        <v>525</v>
      </c>
      <c r="F8510" s="193">
        <v>45698</v>
      </c>
      <c r="G8510" s="164" t="s">
        <v>649</v>
      </c>
      <c r="H8510" s="194">
        <v>505399</v>
      </c>
      <c r="I8510" s="164" t="s">
        <v>16</v>
      </c>
      <c r="L8510" s="164">
        <v>2024</v>
      </c>
      <c r="M8510" s="164" t="s">
        <v>525</v>
      </c>
      <c r="N8510" s="164" t="s">
        <v>569</v>
      </c>
    </row>
    <row r="8511" spans="1:14" s="164" customFormat="1" ht="15" x14ac:dyDescent="0.15">
      <c r="A8511" s="164" t="s">
        <v>521</v>
      </c>
      <c r="B8511" s="164" t="s">
        <v>647</v>
      </c>
      <c r="C8511" s="164" t="s">
        <v>523</v>
      </c>
      <c r="D8511" s="164" t="s">
        <v>525</v>
      </c>
      <c r="E8511" s="164" t="s">
        <v>531</v>
      </c>
      <c r="F8511" s="193">
        <v>45698</v>
      </c>
      <c r="G8511" s="164" t="s">
        <v>649</v>
      </c>
      <c r="H8511" s="194">
        <v>161095</v>
      </c>
      <c r="I8511" s="164" t="s">
        <v>16</v>
      </c>
      <c r="L8511" s="164">
        <v>2024</v>
      </c>
      <c r="M8511" s="164" t="s">
        <v>525</v>
      </c>
      <c r="N8511" s="164" t="s">
        <v>569</v>
      </c>
    </row>
    <row r="8512" spans="1:14" s="164" customFormat="1" ht="15" x14ac:dyDescent="0.15">
      <c r="A8512" s="164" t="s">
        <v>521</v>
      </c>
      <c r="B8512" s="164" t="s">
        <v>586</v>
      </c>
      <c r="C8512" s="164" t="s">
        <v>523</v>
      </c>
      <c r="D8512" s="164" t="s">
        <v>525</v>
      </c>
      <c r="E8512" s="164" t="s">
        <v>531</v>
      </c>
      <c r="F8512" s="193">
        <v>45698</v>
      </c>
      <c r="G8512" s="164" t="s">
        <v>619</v>
      </c>
      <c r="H8512" s="194">
        <v>335867</v>
      </c>
      <c r="I8512" s="164" t="s">
        <v>22</v>
      </c>
      <c r="L8512" s="164">
        <v>2024</v>
      </c>
      <c r="M8512" s="164" t="s">
        <v>525</v>
      </c>
      <c r="N8512" s="164" t="s">
        <v>569</v>
      </c>
    </row>
    <row r="8513" spans="1:14" s="164" customFormat="1" ht="15" x14ac:dyDescent="0.15">
      <c r="A8513" s="164" t="s">
        <v>521</v>
      </c>
      <c r="B8513" s="164" t="s">
        <v>617</v>
      </c>
      <c r="C8513" s="164" t="s">
        <v>523</v>
      </c>
      <c r="D8513" s="164" t="s">
        <v>525</v>
      </c>
      <c r="E8513" s="164" t="s">
        <v>531</v>
      </c>
      <c r="F8513" s="193">
        <v>45698</v>
      </c>
      <c r="G8513" s="164" t="s">
        <v>587</v>
      </c>
      <c r="H8513" s="194">
        <v>232452</v>
      </c>
      <c r="I8513" s="164" t="s">
        <v>22</v>
      </c>
      <c r="L8513" s="164">
        <v>2024</v>
      </c>
      <c r="M8513" s="164" t="s">
        <v>525</v>
      </c>
      <c r="N8513" s="164" t="s">
        <v>569</v>
      </c>
    </row>
    <row r="8514" spans="1:14" s="164" customFormat="1" ht="15" x14ac:dyDescent="0.15">
      <c r="A8514" s="164" t="s">
        <v>521</v>
      </c>
      <c r="B8514" s="164" t="s">
        <v>647</v>
      </c>
      <c r="C8514" s="164" t="s">
        <v>523</v>
      </c>
      <c r="D8514" s="164" t="s">
        <v>525</v>
      </c>
      <c r="E8514" s="164" t="s">
        <v>531</v>
      </c>
      <c r="F8514" s="193">
        <v>45698</v>
      </c>
      <c r="G8514" s="164" t="s">
        <v>653</v>
      </c>
      <c r="H8514" s="194">
        <v>79200</v>
      </c>
      <c r="I8514" s="164" t="s">
        <v>22</v>
      </c>
      <c r="L8514" s="164">
        <v>2024</v>
      </c>
      <c r="M8514" s="164" t="s">
        <v>525</v>
      </c>
      <c r="N8514" s="164" t="s">
        <v>569</v>
      </c>
    </row>
    <row r="8515" spans="1:14" s="164" customFormat="1" ht="15" x14ac:dyDescent="0.15">
      <c r="A8515" s="164" t="s">
        <v>521</v>
      </c>
      <c r="B8515" s="164" t="s">
        <v>567</v>
      </c>
      <c r="C8515" s="164" t="s">
        <v>523</v>
      </c>
      <c r="D8515" s="164" t="s">
        <v>525</v>
      </c>
      <c r="E8515" s="164" t="s">
        <v>531</v>
      </c>
      <c r="F8515" s="193">
        <v>45698</v>
      </c>
      <c r="G8515" s="164" t="s">
        <v>568</v>
      </c>
      <c r="H8515" s="194">
        <v>187862</v>
      </c>
      <c r="I8515" s="164" t="s">
        <v>22</v>
      </c>
      <c r="L8515" s="164">
        <v>2024</v>
      </c>
      <c r="M8515" s="164" t="s">
        <v>525</v>
      </c>
      <c r="N8515" s="164" t="s">
        <v>569</v>
      </c>
    </row>
    <row r="8516" spans="1:14" s="164" customFormat="1" ht="15" x14ac:dyDescent="0.15">
      <c r="A8516" s="164" t="s">
        <v>521</v>
      </c>
      <c r="B8516" s="164" t="s">
        <v>617</v>
      </c>
      <c r="C8516" s="164" t="s">
        <v>523</v>
      </c>
      <c r="D8516" s="164" t="s">
        <v>525</v>
      </c>
      <c r="E8516" s="164" t="s">
        <v>531</v>
      </c>
      <c r="F8516" s="193">
        <v>45698</v>
      </c>
      <c r="G8516" s="164" t="s">
        <v>23</v>
      </c>
      <c r="H8516" s="194">
        <v>885526</v>
      </c>
      <c r="I8516" s="164" t="s">
        <v>22</v>
      </c>
      <c r="L8516" s="164">
        <v>2024</v>
      </c>
      <c r="M8516" s="164" t="s">
        <v>525</v>
      </c>
      <c r="N8516" s="164" t="s">
        <v>569</v>
      </c>
    </row>
    <row r="8517" spans="1:14" s="164" customFormat="1" ht="15" x14ac:dyDescent="0.15">
      <c r="A8517" s="164" t="s">
        <v>521</v>
      </c>
      <c r="B8517" s="164" t="s">
        <v>617</v>
      </c>
      <c r="C8517" s="164" t="s">
        <v>523</v>
      </c>
      <c r="D8517" s="164" t="s">
        <v>525</v>
      </c>
      <c r="E8517" s="164" t="s">
        <v>531</v>
      </c>
      <c r="F8517" s="193">
        <v>45695</v>
      </c>
      <c r="G8517" s="164" t="s">
        <v>619</v>
      </c>
      <c r="H8517" s="194">
        <v>478949</v>
      </c>
      <c r="I8517" s="164" t="s">
        <v>22</v>
      </c>
      <c r="L8517" s="164">
        <v>2024</v>
      </c>
      <c r="M8517" s="164" t="s">
        <v>525</v>
      </c>
      <c r="N8517" s="164" t="s">
        <v>569</v>
      </c>
    </row>
    <row r="8518" spans="1:14" s="164" customFormat="1" ht="15" x14ac:dyDescent="0.15">
      <c r="A8518" s="164" t="s">
        <v>521</v>
      </c>
      <c r="B8518" s="164" t="s">
        <v>617</v>
      </c>
      <c r="C8518" s="164" t="s">
        <v>523</v>
      </c>
      <c r="D8518" s="164" t="s">
        <v>525</v>
      </c>
      <c r="E8518" s="164" t="s">
        <v>531</v>
      </c>
      <c r="F8518" s="193">
        <v>45695</v>
      </c>
      <c r="G8518" s="164" t="s">
        <v>620</v>
      </c>
      <c r="H8518" s="194">
        <v>253044</v>
      </c>
      <c r="I8518" s="164" t="s">
        <v>22</v>
      </c>
      <c r="L8518" s="164">
        <v>2024</v>
      </c>
      <c r="M8518" s="164" t="s">
        <v>525</v>
      </c>
      <c r="N8518" s="164" t="s">
        <v>569</v>
      </c>
    </row>
    <row r="8519" spans="1:14" s="164" customFormat="1" ht="15" x14ac:dyDescent="0.15">
      <c r="A8519" s="164" t="s">
        <v>521</v>
      </c>
      <c r="B8519" s="164" t="s">
        <v>617</v>
      </c>
      <c r="C8519" s="164" t="s">
        <v>523</v>
      </c>
      <c r="D8519" s="164" t="s">
        <v>525</v>
      </c>
      <c r="E8519" s="164" t="s">
        <v>525</v>
      </c>
      <c r="F8519" s="193">
        <v>45695</v>
      </c>
      <c r="G8519" s="164" t="s">
        <v>568</v>
      </c>
      <c r="H8519" s="194">
        <v>37066</v>
      </c>
      <c r="I8519" s="164" t="s">
        <v>22</v>
      </c>
      <c r="L8519" s="164">
        <v>2024</v>
      </c>
      <c r="M8519" s="164" t="s">
        <v>525</v>
      </c>
      <c r="N8519" s="164" t="s">
        <v>569</v>
      </c>
    </row>
    <row r="8520" spans="1:14" s="164" customFormat="1" ht="15" x14ac:dyDescent="0.15">
      <c r="A8520" s="164" t="s">
        <v>521</v>
      </c>
      <c r="B8520" s="164" t="s">
        <v>617</v>
      </c>
      <c r="C8520" s="164" t="s">
        <v>523</v>
      </c>
      <c r="D8520" s="164" t="s">
        <v>525</v>
      </c>
      <c r="E8520" s="164" t="s">
        <v>525</v>
      </c>
      <c r="F8520" s="193">
        <v>45695</v>
      </c>
      <c r="G8520" s="164" t="s">
        <v>589</v>
      </c>
      <c r="H8520" s="194">
        <v>36828</v>
      </c>
      <c r="I8520" s="164" t="s">
        <v>22</v>
      </c>
      <c r="L8520" s="164">
        <v>2024</v>
      </c>
      <c r="M8520" s="164" t="s">
        <v>525</v>
      </c>
      <c r="N8520" s="164" t="s">
        <v>569</v>
      </c>
    </row>
    <row r="8521" spans="1:14" s="164" customFormat="1" ht="15" x14ac:dyDescent="0.15">
      <c r="A8521" s="164" t="s">
        <v>521</v>
      </c>
      <c r="B8521" s="164" t="s">
        <v>603</v>
      </c>
      <c r="C8521" s="164" t="s">
        <v>523</v>
      </c>
      <c r="D8521" s="164" t="s">
        <v>525</v>
      </c>
      <c r="E8521" s="164" t="s">
        <v>525</v>
      </c>
      <c r="F8521" s="193">
        <v>45695</v>
      </c>
      <c r="G8521" s="164" t="s">
        <v>604</v>
      </c>
      <c r="H8521" s="194">
        <v>41529</v>
      </c>
      <c r="I8521" s="164" t="s">
        <v>22</v>
      </c>
      <c r="L8521" s="164">
        <v>2024</v>
      </c>
      <c r="M8521" s="164" t="s">
        <v>525</v>
      </c>
      <c r="N8521" s="164" t="s">
        <v>569</v>
      </c>
    </row>
    <row r="8522" spans="1:14" s="164" customFormat="1" ht="15" x14ac:dyDescent="0.15">
      <c r="A8522" s="164" t="s">
        <v>521</v>
      </c>
      <c r="B8522" s="164" t="s">
        <v>617</v>
      </c>
      <c r="C8522" s="164" t="s">
        <v>523</v>
      </c>
      <c r="D8522" s="164" t="s">
        <v>525</v>
      </c>
      <c r="E8522" s="164" t="s">
        <v>531</v>
      </c>
      <c r="F8522" s="193">
        <v>45695</v>
      </c>
      <c r="G8522" s="164" t="s">
        <v>23</v>
      </c>
      <c r="H8522" s="194">
        <v>42174</v>
      </c>
      <c r="I8522" s="164" t="s">
        <v>22</v>
      </c>
      <c r="L8522" s="164">
        <v>2024</v>
      </c>
      <c r="M8522" s="164" t="s">
        <v>525</v>
      </c>
      <c r="N8522" s="164" t="s">
        <v>569</v>
      </c>
    </row>
    <row r="8523" spans="1:14" s="164" customFormat="1" ht="15" x14ac:dyDescent="0.15">
      <c r="A8523" s="164" t="s">
        <v>521</v>
      </c>
      <c r="B8523" s="164" t="s">
        <v>617</v>
      </c>
      <c r="C8523" s="164" t="s">
        <v>523</v>
      </c>
      <c r="D8523" s="164" t="s">
        <v>525</v>
      </c>
      <c r="E8523" s="164" t="s">
        <v>525</v>
      </c>
      <c r="F8523" s="193">
        <v>45695</v>
      </c>
      <c r="G8523" s="164" t="s">
        <v>621</v>
      </c>
      <c r="H8523" s="194">
        <v>112840</v>
      </c>
      <c r="I8523" s="164" t="s">
        <v>22</v>
      </c>
      <c r="L8523" s="164">
        <v>2024</v>
      </c>
      <c r="M8523" s="164" t="s">
        <v>525</v>
      </c>
      <c r="N8523" s="164" t="s">
        <v>569</v>
      </c>
    </row>
    <row r="8524" spans="1:14" s="164" customFormat="1" ht="15" x14ac:dyDescent="0.15">
      <c r="A8524" s="164" t="s">
        <v>521</v>
      </c>
      <c r="B8524" s="164" t="s">
        <v>647</v>
      </c>
      <c r="C8524" s="164" t="s">
        <v>523</v>
      </c>
      <c r="D8524" s="164" t="s">
        <v>525</v>
      </c>
      <c r="E8524" s="164" t="s">
        <v>525</v>
      </c>
      <c r="F8524" s="193">
        <v>45695</v>
      </c>
      <c r="G8524" s="164" t="s">
        <v>650</v>
      </c>
      <c r="H8524" s="194">
        <v>584511</v>
      </c>
      <c r="I8524" s="164" t="s">
        <v>16</v>
      </c>
      <c r="L8524" s="164">
        <v>2024</v>
      </c>
      <c r="M8524" s="164" t="s">
        <v>525</v>
      </c>
      <c r="N8524" s="164" t="s">
        <v>569</v>
      </c>
    </row>
    <row r="8525" spans="1:14" s="164" customFormat="1" ht="15" x14ac:dyDescent="0.15">
      <c r="A8525" s="164" t="s">
        <v>521</v>
      </c>
      <c r="B8525" s="164" t="s">
        <v>647</v>
      </c>
      <c r="C8525" s="164" t="s">
        <v>535</v>
      </c>
      <c r="D8525" s="164" t="s">
        <v>525</v>
      </c>
      <c r="E8525" s="164" t="s">
        <v>519</v>
      </c>
      <c r="F8525" s="193">
        <v>45695</v>
      </c>
      <c r="G8525" s="164" t="s">
        <v>650</v>
      </c>
      <c r="H8525" s="194">
        <v>14960</v>
      </c>
      <c r="I8525" s="164" t="s">
        <v>16</v>
      </c>
      <c r="L8525" s="164">
        <v>2024</v>
      </c>
      <c r="M8525" s="164" t="s">
        <v>525</v>
      </c>
      <c r="N8525" s="164" t="s">
        <v>569</v>
      </c>
    </row>
    <row r="8526" spans="1:14" s="164" customFormat="1" ht="15" x14ac:dyDescent="0.15">
      <c r="A8526" s="164" t="s">
        <v>521</v>
      </c>
      <c r="B8526" s="164" t="s">
        <v>647</v>
      </c>
      <c r="C8526" s="164" t="s">
        <v>523</v>
      </c>
      <c r="D8526" s="164" t="s">
        <v>525</v>
      </c>
      <c r="E8526" s="164" t="s">
        <v>519</v>
      </c>
      <c r="F8526" s="193">
        <v>45695</v>
      </c>
      <c r="G8526" s="164" t="s">
        <v>650</v>
      </c>
      <c r="H8526" s="194">
        <v>508356</v>
      </c>
      <c r="I8526" s="164" t="s">
        <v>16</v>
      </c>
      <c r="L8526" s="164">
        <v>2024</v>
      </c>
      <c r="M8526" s="164" t="s">
        <v>525</v>
      </c>
      <c r="N8526" s="164" t="s">
        <v>569</v>
      </c>
    </row>
    <row r="8527" spans="1:14" s="164" customFormat="1" ht="15" x14ac:dyDescent="0.15">
      <c r="A8527" s="164" t="s">
        <v>521</v>
      </c>
      <c r="B8527" s="164" t="s">
        <v>647</v>
      </c>
      <c r="C8527" s="164" t="s">
        <v>535</v>
      </c>
      <c r="D8527" s="164" t="s">
        <v>525</v>
      </c>
      <c r="E8527" s="164" t="s">
        <v>531</v>
      </c>
      <c r="F8527" s="193">
        <v>45695</v>
      </c>
      <c r="G8527" s="164" t="s">
        <v>650</v>
      </c>
      <c r="H8527" s="194">
        <v>34927</v>
      </c>
      <c r="I8527" s="164" t="s">
        <v>16</v>
      </c>
      <c r="L8527" s="164">
        <v>2024</v>
      </c>
      <c r="M8527" s="164" t="s">
        <v>525</v>
      </c>
      <c r="N8527" s="164" t="s">
        <v>569</v>
      </c>
    </row>
    <row r="8528" spans="1:14" s="164" customFormat="1" ht="15" x14ac:dyDescent="0.15">
      <c r="A8528" s="164" t="s">
        <v>521</v>
      </c>
      <c r="B8528" s="164" t="s">
        <v>647</v>
      </c>
      <c r="C8528" s="164" t="s">
        <v>523</v>
      </c>
      <c r="D8528" s="164" t="s">
        <v>525</v>
      </c>
      <c r="E8528" s="164" t="s">
        <v>531</v>
      </c>
      <c r="F8528" s="193">
        <v>45695</v>
      </c>
      <c r="G8528" s="164" t="s">
        <v>650</v>
      </c>
      <c r="H8528" s="194">
        <v>520166</v>
      </c>
      <c r="I8528" s="164" t="s">
        <v>16</v>
      </c>
      <c r="L8528" s="164">
        <v>2024</v>
      </c>
      <c r="M8528" s="164" t="s">
        <v>525</v>
      </c>
      <c r="N8528" s="164" t="s">
        <v>569</v>
      </c>
    </row>
    <row r="8529" spans="1:14" s="164" customFormat="1" ht="15" x14ac:dyDescent="0.15">
      <c r="A8529" s="164" t="s">
        <v>521</v>
      </c>
      <c r="B8529" s="164" t="s">
        <v>647</v>
      </c>
      <c r="C8529" s="164" t="s">
        <v>523</v>
      </c>
      <c r="D8529" s="164" t="s">
        <v>525</v>
      </c>
      <c r="E8529" s="164" t="s">
        <v>525</v>
      </c>
      <c r="F8529" s="193">
        <v>45695</v>
      </c>
      <c r="G8529" s="164" t="s">
        <v>648</v>
      </c>
      <c r="H8529" s="194">
        <v>51762</v>
      </c>
      <c r="I8529" s="164" t="s">
        <v>16</v>
      </c>
      <c r="L8529" s="164">
        <v>2024</v>
      </c>
      <c r="M8529" s="164" t="s">
        <v>525</v>
      </c>
      <c r="N8529" s="164" t="s">
        <v>569</v>
      </c>
    </row>
    <row r="8530" spans="1:14" s="164" customFormat="1" ht="15" x14ac:dyDescent="0.15">
      <c r="A8530" s="164" t="s">
        <v>521</v>
      </c>
      <c r="B8530" s="164" t="s">
        <v>647</v>
      </c>
      <c r="C8530" s="164" t="s">
        <v>523</v>
      </c>
      <c r="D8530" s="164" t="s">
        <v>525</v>
      </c>
      <c r="E8530" s="164" t="s">
        <v>531</v>
      </c>
      <c r="F8530" s="193">
        <v>45695</v>
      </c>
      <c r="G8530" s="164" t="s">
        <v>648</v>
      </c>
      <c r="H8530" s="194">
        <v>23654</v>
      </c>
      <c r="I8530" s="164" t="s">
        <v>16</v>
      </c>
      <c r="L8530" s="164">
        <v>2024</v>
      </c>
      <c r="M8530" s="164" t="s">
        <v>525</v>
      </c>
      <c r="N8530" s="164" t="s">
        <v>569</v>
      </c>
    </row>
    <row r="8531" spans="1:14" s="164" customFormat="1" ht="15" x14ac:dyDescent="0.15">
      <c r="A8531" s="164" t="s">
        <v>521</v>
      </c>
      <c r="B8531" s="164" t="s">
        <v>647</v>
      </c>
      <c r="C8531" s="164" t="s">
        <v>523</v>
      </c>
      <c r="D8531" s="164" t="s">
        <v>525</v>
      </c>
      <c r="E8531" s="164" t="s">
        <v>525</v>
      </c>
      <c r="F8531" s="193">
        <v>45695</v>
      </c>
      <c r="G8531" s="164" t="s">
        <v>651</v>
      </c>
      <c r="H8531" s="194">
        <v>170661</v>
      </c>
      <c r="I8531" s="164" t="s">
        <v>16</v>
      </c>
      <c r="L8531" s="164">
        <v>2024</v>
      </c>
      <c r="M8531" s="164" t="s">
        <v>525</v>
      </c>
      <c r="N8531" s="164" t="s">
        <v>569</v>
      </c>
    </row>
    <row r="8532" spans="1:14" s="164" customFormat="1" ht="15" x14ac:dyDescent="0.15">
      <c r="A8532" s="164" t="s">
        <v>521</v>
      </c>
      <c r="B8532" s="164" t="s">
        <v>647</v>
      </c>
      <c r="C8532" s="164" t="s">
        <v>523</v>
      </c>
      <c r="D8532" s="164" t="s">
        <v>525</v>
      </c>
      <c r="E8532" s="164" t="s">
        <v>525</v>
      </c>
      <c r="F8532" s="193">
        <v>45695</v>
      </c>
      <c r="G8532" s="164" t="s">
        <v>649</v>
      </c>
      <c r="H8532" s="194">
        <v>476104</v>
      </c>
      <c r="I8532" s="164" t="s">
        <v>16</v>
      </c>
      <c r="L8532" s="164">
        <v>2024</v>
      </c>
      <c r="M8532" s="164" t="s">
        <v>525</v>
      </c>
      <c r="N8532" s="164" t="s">
        <v>569</v>
      </c>
    </row>
    <row r="8533" spans="1:14" s="164" customFormat="1" ht="15" x14ac:dyDescent="0.15">
      <c r="A8533" s="164" t="s">
        <v>521</v>
      </c>
      <c r="B8533" s="164" t="s">
        <v>617</v>
      </c>
      <c r="C8533" s="164" t="s">
        <v>523</v>
      </c>
      <c r="D8533" s="164" t="s">
        <v>525</v>
      </c>
      <c r="E8533" s="164" t="s">
        <v>519</v>
      </c>
      <c r="F8533" s="193">
        <v>45694</v>
      </c>
      <c r="G8533" s="164" t="s">
        <v>587</v>
      </c>
      <c r="H8533" s="194">
        <v>35750</v>
      </c>
      <c r="I8533" s="164" t="s">
        <v>22</v>
      </c>
      <c r="L8533" s="164">
        <v>2024</v>
      </c>
      <c r="M8533" s="164" t="s">
        <v>525</v>
      </c>
      <c r="N8533" s="164" t="s">
        <v>569</v>
      </c>
    </row>
    <row r="8534" spans="1:14" s="164" customFormat="1" ht="15" x14ac:dyDescent="0.15">
      <c r="A8534" s="164" t="s">
        <v>521</v>
      </c>
      <c r="B8534" s="164" t="s">
        <v>617</v>
      </c>
      <c r="C8534" s="164" t="s">
        <v>523</v>
      </c>
      <c r="D8534" s="164" t="s">
        <v>525</v>
      </c>
      <c r="E8534" s="164" t="s">
        <v>531</v>
      </c>
      <c r="F8534" s="193">
        <v>45694</v>
      </c>
      <c r="G8534" s="164" t="s">
        <v>587</v>
      </c>
      <c r="H8534" s="194">
        <v>368874</v>
      </c>
      <c r="I8534" s="164" t="s">
        <v>22</v>
      </c>
      <c r="L8534" s="164">
        <v>2024</v>
      </c>
      <c r="M8534" s="164" t="s">
        <v>525</v>
      </c>
      <c r="N8534" s="164" t="s">
        <v>569</v>
      </c>
    </row>
    <row r="8535" spans="1:14" s="164" customFormat="1" ht="15" x14ac:dyDescent="0.15">
      <c r="A8535" s="164" t="s">
        <v>521</v>
      </c>
      <c r="B8535" s="164" t="s">
        <v>586</v>
      </c>
      <c r="C8535" s="164" t="s">
        <v>523</v>
      </c>
      <c r="D8535" s="164" t="s">
        <v>525</v>
      </c>
      <c r="E8535" s="164" t="s">
        <v>531</v>
      </c>
      <c r="F8535" s="193">
        <v>45694</v>
      </c>
      <c r="G8535" s="164" t="s">
        <v>587</v>
      </c>
      <c r="H8535" s="194">
        <v>129215</v>
      </c>
      <c r="I8535" s="164" t="s">
        <v>22</v>
      </c>
      <c r="L8535" s="164">
        <v>2024</v>
      </c>
      <c r="M8535" s="164" t="s">
        <v>525</v>
      </c>
      <c r="N8535" s="164" t="s">
        <v>569</v>
      </c>
    </row>
    <row r="8536" spans="1:14" s="164" customFormat="1" ht="15" x14ac:dyDescent="0.15">
      <c r="A8536" s="164" t="s">
        <v>521</v>
      </c>
      <c r="B8536" s="164" t="s">
        <v>647</v>
      </c>
      <c r="C8536" s="164" t="s">
        <v>523</v>
      </c>
      <c r="D8536" s="164" t="s">
        <v>525</v>
      </c>
      <c r="E8536" s="164" t="s">
        <v>531</v>
      </c>
      <c r="F8536" s="193">
        <v>45694</v>
      </c>
      <c r="G8536" s="164" t="s">
        <v>653</v>
      </c>
      <c r="H8536" s="194">
        <v>377520</v>
      </c>
      <c r="I8536" s="164" t="s">
        <v>22</v>
      </c>
      <c r="L8536" s="164">
        <v>2024</v>
      </c>
      <c r="M8536" s="164" t="s">
        <v>525</v>
      </c>
      <c r="N8536" s="164" t="s">
        <v>569</v>
      </c>
    </row>
    <row r="8537" spans="1:14" s="164" customFormat="1" ht="15" x14ac:dyDescent="0.15">
      <c r="A8537" s="164" t="s">
        <v>521</v>
      </c>
      <c r="B8537" s="164" t="s">
        <v>617</v>
      </c>
      <c r="C8537" s="164" t="s">
        <v>523</v>
      </c>
      <c r="D8537" s="164" t="s">
        <v>525</v>
      </c>
      <c r="E8537" s="164" t="s">
        <v>525</v>
      </c>
      <c r="F8537" s="193">
        <v>45694</v>
      </c>
      <c r="G8537" s="164" t="s">
        <v>568</v>
      </c>
      <c r="H8537" s="194">
        <v>495814</v>
      </c>
      <c r="I8537" s="164" t="s">
        <v>22</v>
      </c>
      <c r="L8537" s="164">
        <v>2024</v>
      </c>
      <c r="M8537" s="164" t="s">
        <v>525</v>
      </c>
      <c r="N8537" s="164" t="s">
        <v>569</v>
      </c>
    </row>
    <row r="8538" spans="1:14" s="164" customFormat="1" ht="15" x14ac:dyDescent="0.15">
      <c r="A8538" s="164" t="s">
        <v>521</v>
      </c>
      <c r="B8538" s="164" t="s">
        <v>617</v>
      </c>
      <c r="C8538" s="164" t="s">
        <v>523</v>
      </c>
      <c r="D8538" s="164" t="s">
        <v>525</v>
      </c>
      <c r="E8538" s="164" t="s">
        <v>525</v>
      </c>
      <c r="F8538" s="193">
        <v>45694</v>
      </c>
      <c r="G8538" s="164" t="s">
        <v>589</v>
      </c>
      <c r="H8538" s="194">
        <v>130621</v>
      </c>
      <c r="I8538" s="164" t="s">
        <v>22</v>
      </c>
      <c r="L8538" s="164">
        <v>2024</v>
      </c>
      <c r="M8538" s="164" t="s">
        <v>525</v>
      </c>
      <c r="N8538" s="164" t="s">
        <v>569</v>
      </c>
    </row>
    <row r="8539" spans="1:14" s="164" customFormat="1" ht="15" x14ac:dyDescent="0.15">
      <c r="A8539" s="164" t="s">
        <v>521</v>
      </c>
      <c r="B8539" s="164" t="s">
        <v>617</v>
      </c>
      <c r="C8539" s="164" t="s">
        <v>523</v>
      </c>
      <c r="D8539" s="164" t="s">
        <v>525</v>
      </c>
      <c r="E8539" s="164" t="s">
        <v>519</v>
      </c>
      <c r="F8539" s="193">
        <v>45694</v>
      </c>
      <c r="G8539" s="164" t="s">
        <v>589</v>
      </c>
      <c r="H8539" s="194">
        <v>357500</v>
      </c>
      <c r="I8539" s="164" t="s">
        <v>22</v>
      </c>
      <c r="L8539" s="164">
        <v>2024</v>
      </c>
      <c r="M8539" s="164" t="s">
        <v>525</v>
      </c>
      <c r="N8539" s="164" t="s">
        <v>569</v>
      </c>
    </row>
    <row r="8540" spans="1:14" s="164" customFormat="1" ht="15" x14ac:dyDescent="0.15">
      <c r="A8540" s="164" t="s">
        <v>521</v>
      </c>
      <c r="B8540" s="164" t="s">
        <v>617</v>
      </c>
      <c r="C8540" s="164" t="s">
        <v>523</v>
      </c>
      <c r="D8540" s="164" t="s">
        <v>525</v>
      </c>
      <c r="E8540" s="164" t="s">
        <v>531</v>
      </c>
      <c r="F8540" s="193">
        <v>45694</v>
      </c>
      <c r="G8540" s="164" t="s">
        <v>589</v>
      </c>
      <c r="H8540" s="194">
        <v>1608750</v>
      </c>
      <c r="I8540" s="164" t="s">
        <v>22</v>
      </c>
      <c r="L8540" s="164">
        <v>2024</v>
      </c>
      <c r="M8540" s="164" t="s">
        <v>525</v>
      </c>
      <c r="N8540" s="164" t="s">
        <v>569</v>
      </c>
    </row>
    <row r="8541" spans="1:14" s="164" customFormat="1" ht="15" x14ac:dyDescent="0.15">
      <c r="A8541" s="164" t="s">
        <v>521</v>
      </c>
      <c r="B8541" s="164" t="s">
        <v>638</v>
      </c>
      <c r="C8541" s="164" t="s">
        <v>523</v>
      </c>
      <c r="D8541" s="164" t="s">
        <v>525</v>
      </c>
      <c r="E8541" s="164" t="s">
        <v>519</v>
      </c>
      <c r="F8541" s="193">
        <v>45694</v>
      </c>
      <c r="G8541" s="164" t="s">
        <v>589</v>
      </c>
      <c r="H8541" s="194">
        <v>214500</v>
      </c>
      <c r="I8541" s="164" t="s">
        <v>22</v>
      </c>
      <c r="L8541" s="164">
        <v>2024</v>
      </c>
      <c r="M8541" s="164" t="s">
        <v>525</v>
      </c>
      <c r="N8541" s="164" t="s">
        <v>569</v>
      </c>
    </row>
    <row r="8542" spans="1:14" s="164" customFormat="1" ht="15" x14ac:dyDescent="0.15">
      <c r="A8542" s="164" t="s">
        <v>521</v>
      </c>
      <c r="B8542" s="164" t="s">
        <v>638</v>
      </c>
      <c r="C8542" s="164" t="s">
        <v>523</v>
      </c>
      <c r="D8542" s="164" t="s">
        <v>525</v>
      </c>
      <c r="E8542" s="164" t="s">
        <v>531</v>
      </c>
      <c r="F8542" s="193">
        <v>45694</v>
      </c>
      <c r="G8542" s="164" t="s">
        <v>589</v>
      </c>
      <c r="H8542" s="194">
        <v>715000</v>
      </c>
      <c r="I8542" s="164" t="s">
        <v>22</v>
      </c>
      <c r="L8542" s="164">
        <v>2024</v>
      </c>
      <c r="M8542" s="164" t="s">
        <v>525</v>
      </c>
      <c r="N8542" s="164" t="s">
        <v>569</v>
      </c>
    </row>
    <row r="8543" spans="1:14" s="164" customFormat="1" ht="15" x14ac:dyDescent="0.15">
      <c r="A8543" s="164" t="s">
        <v>521</v>
      </c>
      <c r="B8543" s="164" t="s">
        <v>617</v>
      </c>
      <c r="C8543" s="164" t="s">
        <v>523</v>
      </c>
      <c r="D8543" s="164" t="s">
        <v>525</v>
      </c>
      <c r="E8543" s="164" t="s">
        <v>525</v>
      </c>
      <c r="F8543" s="193">
        <v>45694</v>
      </c>
      <c r="G8543" s="164" t="s">
        <v>23</v>
      </c>
      <c r="H8543" s="194">
        <v>176000</v>
      </c>
      <c r="I8543" s="164" t="s">
        <v>22</v>
      </c>
      <c r="L8543" s="164">
        <v>2024</v>
      </c>
      <c r="M8543" s="164" t="s">
        <v>525</v>
      </c>
      <c r="N8543" s="164" t="s">
        <v>569</v>
      </c>
    </row>
    <row r="8544" spans="1:14" s="164" customFormat="1" ht="15" x14ac:dyDescent="0.15">
      <c r="A8544" s="164" t="s">
        <v>521</v>
      </c>
      <c r="B8544" s="164" t="s">
        <v>617</v>
      </c>
      <c r="C8544" s="164" t="s">
        <v>523</v>
      </c>
      <c r="D8544" s="164" t="s">
        <v>525</v>
      </c>
      <c r="E8544" s="164" t="s">
        <v>531</v>
      </c>
      <c r="F8544" s="193">
        <v>45694</v>
      </c>
      <c r="G8544" s="164" t="s">
        <v>23</v>
      </c>
      <c r="H8544" s="194">
        <v>1696207</v>
      </c>
      <c r="I8544" s="164" t="s">
        <v>22</v>
      </c>
      <c r="L8544" s="164">
        <v>2024</v>
      </c>
      <c r="M8544" s="164" t="s">
        <v>525</v>
      </c>
      <c r="N8544" s="164" t="s">
        <v>569</v>
      </c>
    </row>
    <row r="8545" spans="1:14" s="164" customFormat="1" ht="15" x14ac:dyDescent="0.15">
      <c r="A8545" s="164" t="s">
        <v>521</v>
      </c>
      <c r="B8545" s="164" t="s">
        <v>586</v>
      </c>
      <c r="C8545" s="164" t="s">
        <v>523</v>
      </c>
      <c r="D8545" s="164" t="s">
        <v>525</v>
      </c>
      <c r="E8545" s="164" t="s">
        <v>531</v>
      </c>
      <c r="F8545" s="193">
        <v>45694</v>
      </c>
      <c r="G8545" s="164" t="s">
        <v>23</v>
      </c>
      <c r="H8545" s="194">
        <v>135373</v>
      </c>
      <c r="I8545" s="164" t="s">
        <v>22</v>
      </c>
      <c r="L8545" s="164">
        <v>2024</v>
      </c>
      <c r="M8545" s="164" t="s">
        <v>525</v>
      </c>
      <c r="N8545" s="164" t="s">
        <v>569</v>
      </c>
    </row>
    <row r="8546" spans="1:14" s="164" customFormat="1" ht="15" x14ac:dyDescent="0.15">
      <c r="A8546" s="164" t="s">
        <v>521</v>
      </c>
      <c r="B8546" s="164" t="s">
        <v>617</v>
      </c>
      <c r="C8546" s="164" t="s">
        <v>523</v>
      </c>
      <c r="D8546" s="164" t="s">
        <v>525</v>
      </c>
      <c r="E8546" s="164" t="s">
        <v>531</v>
      </c>
      <c r="F8546" s="193">
        <v>45694</v>
      </c>
      <c r="G8546" s="164" t="s">
        <v>621</v>
      </c>
      <c r="H8546" s="194">
        <v>463914</v>
      </c>
      <c r="I8546" s="164" t="s">
        <v>22</v>
      </c>
      <c r="L8546" s="164">
        <v>2024</v>
      </c>
      <c r="M8546" s="164" t="s">
        <v>525</v>
      </c>
      <c r="N8546" s="164" t="s">
        <v>569</v>
      </c>
    </row>
    <row r="8547" spans="1:14" s="164" customFormat="1" ht="15" x14ac:dyDescent="0.15">
      <c r="A8547" s="164" t="s">
        <v>521</v>
      </c>
      <c r="B8547" s="164" t="s">
        <v>617</v>
      </c>
      <c r="C8547" s="164" t="s">
        <v>523</v>
      </c>
      <c r="D8547" s="164" t="s">
        <v>525</v>
      </c>
      <c r="E8547" s="164" t="s">
        <v>531</v>
      </c>
      <c r="F8547" s="193">
        <v>45694</v>
      </c>
      <c r="G8547" s="164" t="s">
        <v>720</v>
      </c>
      <c r="H8547" s="194">
        <v>37400</v>
      </c>
      <c r="I8547" s="164" t="s">
        <v>22</v>
      </c>
      <c r="L8547" s="164">
        <v>2024</v>
      </c>
      <c r="M8547" s="164" t="s">
        <v>525</v>
      </c>
      <c r="N8547" s="164" t="s">
        <v>569</v>
      </c>
    </row>
    <row r="8548" spans="1:14" s="164" customFormat="1" ht="15" x14ac:dyDescent="0.15">
      <c r="A8548" s="164" t="s">
        <v>521</v>
      </c>
      <c r="B8548" s="164" t="s">
        <v>647</v>
      </c>
      <c r="C8548" s="164" t="s">
        <v>523</v>
      </c>
      <c r="D8548" s="164" t="s">
        <v>525</v>
      </c>
      <c r="E8548" s="164" t="s">
        <v>525</v>
      </c>
      <c r="F8548" s="193">
        <v>45694</v>
      </c>
      <c r="G8548" s="164" t="s">
        <v>650</v>
      </c>
      <c r="H8548" s="194">
        <v>715671</v>
      </c>
      <c r="I8548" s="164" t="s">
        <v>16</v>
      </c>
      <c r="L8548" s="164">
        <v>2024</v>
      </c>
      <c r="M8548" s="164" t="s">
        <v>525</v>
      </c>
      <c r="N8548" s="164" t="s">
        <v>569</v>
      </c>
    </row>
    <row r="8549" spans="1:14" s="164" customFormat="1" ht="15" x14ac:dyDescent="0.15">
      <c r="A8549" s="164" t="s">
        <v>521</v>
      </c>
      <c r="B8549" s="164" t="s">
        <v>647</v>
      </c>
      <c r="C8549" s="164" t="s">
        <v>523</v>
      </c>
      <c r="D8549" s="164" t="s">
        <v>525</v>
      </c>
      <c r="E8549" s="164" t="s">
        <v>519</v>
      </c>
      <c r="F8549" s="193">
        <v>45694</v>
      </c>
      <c r="G8549" s="164" t="s">
        <v>650</v>
      </c>
      <c r="H8549" s="194">
        <v>95284</v>
      </c>
      <c r="I8549" s="164" t="s">
        <v>16</v>
      </c>
      <c r="L8549" s="164">
        <v>2024</v>
      </c>
      <c r="M8549" s="164" t="s">
        <v>525</v>
      </c>
      <c r="N8549" s="164" t="s">
        <v>569</v>
      </c>
    </row>
    <row r="8550" spans="1:14" s="164" customFormat="1" ht="15" x14ac:dyDescent="0.15">
      <c r="A8550" s="164" t="s">
        <v>521</v>
      </c>
      <c r="B8550" s="164" t="s">
        <v>647</v>
      </c>
      <c r="C8550" s="164" t="s">
        <v>523</v>
      </c>
      <c r="D8550" s="164" t="s">
        <v>525</v>
      </c>
      <c r="E8550" s="164" t="s">
        <v>531</v>
      </c>
      <c r="F8550" s="193">
        <v>45694</v>
      </c>
      <c r="G8550" s="164" t="s">
        <v>650</v>
      </c>
      <c r="H8550" s="194">
        <v>879120</v>
      </c>
      <c r="I8550" s="164" t="s">
        <v>16</v>
      </c>
      <c r="L8550" s="164">
        <v>2024</v>
      </c>
      <c r="M8550" s="164" t="s">
        <v>525</v>
      </c>
      <c r="N8550" s="164" t="s">
        <v>569</v>
      </c>
    </row>
    <row r="8551" spans="1:14" s="164" customFormat="1" ht="15" x14ac:dyDescent="0.15">
      <c r="A8551" s="164" t="s">
        <v>521</v>
      </c>
      <c r="B8551" s="164" t="s">
        <v>647</v>
      </c>
      <c r="C8551" s="164" t="s">
        <v>523</v>
      </c>
      <c r="D8551" s="164" t="s">
        <v>525</v>
      </c>
      <c r="E8551" s="164" t="s">
        <v>525</v>
      </c>
      <c r="F8551" s="193">
        <v>45694</v>
      </c>
      <c r="G8551" s="164" t="s">
        <v>648</v>
      </c>
      <c r="H8551" s="194">
        <v>13572</v>
      </c>
      <c r="I8551" s="164" t="s">
        <v>16</v>
      </c>
      <c r="L8551" s="164">
        <v>2024</v>
      </c>
      <c r="M8551" s="164" t="s">
        <v>525</v>
      </c>
      <c r="N8551" s="164" t="s">
        <v>569</v>
      </c>
    </row>
    <row r="8552" spans="1:14" s="164" customFormat="1" ht="15" x14ac:dyDescent="0.15">
      <c r="A8552" s="164" t="s">
        <v>521</v>
      </c>
      <c r="B8552" s="164" t="s">
        <v>647</v>
      </c>
      <c r="C8552" s="164" t="s">
        <v>523</v>
      </c>
      <c r="D8552" s="164" t="s">
        <v>525</v>
      </c>
      <c r="E8552" s="164" t="s">
        <v>531</v>
      </c>
      <c r="F8552" s="193">
        <v>45694</v>
      </c>
      <c r="G8552" s="164" t="s">
        <v>648</v>
      </c>
      <c r="H8552" s="194">
        <v>53645</v>
      </c>
      <c r="I8552" s="164" t="s">
        <v>16</v>
      </c>
      <c r="L8552" s="164">
        <v>2024</v>
      </c>
      <c r="M8552" s="164" t="s">
        <v>525</v>
      </c>
      <c r="N8552" s="164" t="s">
        <v>569</v>
      </c>
    </row>
    <row r="8553" spans="1:14" s="164" customFormat="1" ht="15" x14ac:dyDescent="0.15">
      <c r="A8553" s="164" t="s">
        <v>521</v>
      </c>
      <c r="B8553" s="164" t="s">
        <v>647</v>
      </c>
      <c r="C8553" s="164" t="s">
        <v>523</v>
      </c>
      <c r="D8553" s="164" t="s">
        <v>525</v>
      </c>
      <c r="E8553" s="164" t="s">
        <v>525</v>
      </c>
      <c r="F8553" s="193">
        <v>45694</v>
      </c>
      <c r="G8553" s="164" t="s">
        <v>651</v>
      </c>
      <c r="H8553" s="194">
        <v>39468</v>
      </c>
      <c r="I8553" s="164" t="s">
        <v>16</v>
      </c>
      <c r="L8553" s="164">
        <v>2024</v>
      </c>
      <c r="M8553" s="164" t="s">
        <v>525</v>
      </c>
      <c r="N8553" s="164" t="s">
        <v>569</v>
      </c>
    </row>
    <row r="8554" spans="1:14" s="164" customFormat="1" ht="15" x14ac:dyDescent="0.15">
      <c r="A8554" s="164" t="s">
        <v>521</v>
      </c>
      <c r="B8554" s="164" t="s">
        <v>647</v>
      </c>
      <c r="C8554" s="164" t="s">
        <v>523</v>
      </c>
      <c r="D8554" s="164" t="s">
        <v>525</v>
      </c>
      <c r="E8554" s="164" t="s">
        <v>525</v>
      </c>
      <c r="F8554" s="193">
        <v>45694</v>
      </c>
      <c r="G8554" s="164" t="s">
        <v>649</v>
      </c>
      <c r="H8554" s="194">
        <v>1985460</v>
      </c>
      <c r="I8554" s="164" t="s">
        <v>16</v>
      </c>
      <c r="L8554" s="164">
        <v>2024</v>
      </c>
      <c r="M8554" s="164" t="s">
        <v>525</v>
      </c>
      <c r="N8554" s="164" t="s">
        <v>569</v>
      </c>
    </row>
    <row r="8555" spans="1:14" s="164" customFormat="1" ht="15" x14ac:dyDescent="0.15">
      <c r="A8555" s="164" t="s">
        <v>521</v>
      </c>
      <c r="B8555" s="164" t="s">
        <v>647</v>
      </c>
      <c r="C8555" s="164" t="s">
        <v>523</v>
      </c>
      <c r="D8555" s="164" t="s">
        <v>525</v>
      </c>
      <c r="E8555" s="164" t="s">
        <v>531</v>
      </c>
      <c r="F8555" s="193">
        <v>45694</v>
      </c>
      <c r="G8555" s="164" t="s">
        <v>649</v>
      </c>
      <c r="H8555" s="194">
        <v>197626</v>
      </c>
      <c r="I8555" s="164" t="s">
        <v>16</v>
      </c>
      <c r="L8555" s="164">
        <v>2024</v>
      </c>
      <c r="M8555" s="164" t="s">
        <v>525</v>
      </c>
      <c r="N8555" s="164" t="s">
        <v>569</v>
      </c>
    </row>
    <row r="8556" spans="1:14" s="164" customFormat="1" ht="15" x14ac:dyDescent="0.15">
      <c r="A8556" s="164" t="s">
        <v>521</v>
      </c>
      <c r="B8556" s="164" t="s">
        <v>617</v>
      </c>
      <c r="C8556" s="164" t="s">
        <v>523</v>
      </c>
      <c r="D8556" s="164" t="s">
        <v>525</v>
      </c>
      <c r="E8556" s="164" t="s">
        <v>519</v>
      </c>
      <c r="F8556" s="193">
        <v>45693</v>
      </c>
      <c r="G8556" s="164" t="s">
        <v>587</v>
      </c>
      <c r="H8556" s="194">
        <v>357500</v>
      </c>
      <c r="I8556" s="164" t="s">
        <v>22</v>
      </c>
      <c r="L8556" s="164">
        <v>2024</v>
      </c>
      <c r="M8556" s="164" t="s">
        <v>525</v>
      </c>
      <c r="N8556" s="164" t="s">
        <v>569</v>
      </c>
    </row>
    <row r="8557" spans="1:14" s="164" customFormat="1" ht="15" x14ac:dyDescent="0.15">
      <c r="A8557" s="164" t="s">
        <v>521</v>
      </c>
      <c r="B8557" s="164" t="s">
        <v>647</v>
      </c>
      <c r="C8557" s="164" t="s">
        <v>523</v>
      </c>
      <c r="D8557" s="164" t="s">
        <v>525</v>
      </c>
      <c r="E8557" s="164" t="s">
        <v>531</v>
      </c>
      <c r="F8557" s="193">
        <v>45693</v>
      </c>
      <c r="G8557" s="164" t="s">
        <v>653</v>
      </c>
      <c r="H8557" s="194">
        <v>84480</v>
      </c>
      <c r="I8557" s="164" t="s">
        <v>22</v>
      </c>
      <c r="L8557" s="164">
        <v>2024</v>
      </c>
      <c r="M8557" s="164" t="s">
        <v>525</v>
      </c>
      <c r="N8557" s="164" t="s">
        <v>569</v>
      </c>
    </row>
    <row r="8558" spans="1:14" s="164" customFormat="1" ht="15" x14ac:dyDescent="0.15">
      <c r="A8558" s="164" t="s">
        <v>521</v>
      </c>
      <c r="B8558" s="164" t="s">
        <v>617</v>
      </c>
      <c r="C8558" s="164" t="s">
        <v>523</v>
      </c>
      <c r="D8558" s="164" t="s">
        <v>525</v>
      </c>
      <c r="E8558" s="164" t="s">
        <v>525</v>
      </c>
      <c r="F8558" s="193">
        <v>45693</v>
      </c>
      <c r="G8558" s="164" t="s">
        <v>568</v>
      </c>
      <c r="H8558" s="194">
        <v>241877</v>
      </c>
      <c r="I8558" s="164" t="s">
        <v>22</v>
      </c>
      <c r="L8558" s="164">
        <v>2024</v>
      </c>
      <c r="M8558" s="164" t="s">
        <v>525</v>
      </c>
      <c r="N8558" s="164" t="s">
        <v>569</v>
      </c>
    </row>
    <row r="8559" spans="1:14" s="164" customFormat="1" ht="15" x14ac:dyDescent="0.15">
      <c r="A8559" s="164" t="s">
        <v>521</v>
      </c>
      <c r="B8559" s="164" t="s">
        <v>586</v>
      </c>
      <c r="C8559" s="164" t="s">
        <v>523</v>
      </c>
      <c r="D8559" s="164" t="s">
        <v>525</v>
      </c>
      <c r="E8559" s="164" t="s">
        <v>525</v>
      </c>
      <c r="F8559" s="193">
        <v>45693</v>
      </c>
      <c r="G8559" s="164" t="s">
        <v>568</v>
      </c>
      <c r="H8559" s="194">
        <v>678172</v>
      </c>
      <c r="I8559" s="164" t="s">
        <v>22</v>
      </c>
      <c r="L8559" s="164">
        <v>2024</v>
      </c>
      <c r="M8559" s="164" t="s">
        <v>525</v>
      </c>
      <c r="N8559" s="164" t="s">
        <v>569</v>
      </c>
    </row>
    <row r="8560" spans="1:14" s="164" customFormat="1" ht="15" x14ac:dyDescent="0.15">
      <c r="A8560" s="164" t="s">
        <v>521</v>
      </c>
      <c r="B8560" s="164" t="s">
        <v>617</v>
      </c>
      <c r="C8560" s="164" t="s">
        <v>523</v>
      </c>
      <c r="D8560" s="164" t="s">
        <v>525</v>
      </c>
      <c r="E8560" s="164" t="s">
        <v>525</v>
      </c>
      <c r="F8560" s="193">
        <v>45693</v>
      </c>
      <c r="G8560" s="164" t="s">
        <v>589</v>
      </c>
      <c r="H8560" s="194">
        <v>147312</v>
      </c>
      <c r="I8560" s="164" t="s">
        <v>22</v>
      </c>
      <c r="L8560" s="164">
        <v>2024</v>
      </c>
      <c r="M8560" s="164" t="s">
        <v>525</v>
      </c>
      <c r="N8560" s="164" t="s">
        <v>569</v>
      </c>
    </row>
    <row r="8561" spans="1:14" s="164" customFormat="1" ht="15" x14ac:dyDescent="0.15">
      <c r="A8561" s="164" t="s">
        <v>521</v>
      </c>
      <c r="B8561" s="164" t="s">
        <v>617</v>
      </c>
      <c r="C8561" s="164" t="s">
        <v>523</v>
      </c>
      <c r="D8561" s="164" t="s">
        <v>525</v>
      </c>
      <c r="E8561" s="164" t="s">
        <v>519</v>
      </c>
      <c r="F8561" s="193">
        <v>45693</v>
      </c>
      <c r="G8561" s="164" t="s">
        <v>589</v>
      </c>
      <c r="H8561" s="194">
        <v>500500</v>
      </c>
      <c r="I8561" s="164" t="s">
        <v>22</v>
      </c>
      <c r="L8561" s="164">
        <v>2024</v>
      </c>
      <c r="M8561" s="164" t="s">
        <v>525</v>
      </c>
      <c r="N8561" s="164" t="s">
        <v>569</v>
      </c>
    </row>
    <row r="8562" spans="1:14" s="164" customFormat="1" ht="15" x14ac:dyDescent="0.15">
      <c r="A8562" s="164" t="s">
        <v>521</v>
      </c>
      <c r="B8562" s="164" t="s">
        <v>617</v>
      </c>
      <c r="C8562" s="164" t="s">
        <v>523</v>
      </c>
      <c r="D8562" s="164" t="s">
        <v>525</v>
      </c>
      <c r="E8562" s="164" t="s">
        <v>531</v>
      </c>
      <c r="F8562" s="193">
        <v>45693</v>
      </c>
      <c r="G8562" s="164" t="s">
        <v>589</v>
      </c>
      <c r="H8562" s="194">
        <v>4281974</v>
      </c>
      <c r="I8562" s="164" t="s">
        <v>22</v>
      </c>
      <c r="L8562" s="164">
        <v>2024</v>
      </c>
      <c r="M8562" s="164" t="s">
        <v>525</v>
      </c>
      <c r="N8562" s="164" t="s">
        <v>569</v>
      </c>
    </row>
    <row r="8563" spans="1:14" s="164" customFormat="1" ht="15" x14ac:dyDescent="0.15">
      <c r="A8563" s="164" t="s">
        <v>521</v>
      </c>
      <c r="B8563" s="164" t="s">
        <v>638</v>
      </c>
      <c r="C8563" s="164" t="s">
        <v>523</v>
      </c>
      <c r="D8563" s="164" t="s">
        <v>525</v>
      </c>
      <c r="E8563" s="164" t="s">
        <v>519</v>
      </c>
      <c r="F8563" s="193">
        <v>45693</v>
      </c>
      <c r="G8563" s="164" t="s">
        <v>589</v>
      </c>
      <c r="H8563" s="194">
        <v>679250</v>
      </c>
      <c r="I8563" s="164" t="s">
        <v>22</v>
      </c>
      <c r="L8563" s="164">
        <v>2024</v>
      </c>
      <c r="M8563" s="164" t="s">
        <v>525</v>
      </c>
      <c r="N8563" s="164" t="s">
        <v>569</v>
      </c>
    </row>
    <row r="8564" spans="1:14" s="164" customFormat="1" ht="15" x14ac:dyDescent="0.15">
      <c r="A8564" s="164" t="s">
        <v>521</v>
      </c>
      <c r="B8564" s="164" t="s">
        <v>638</v>
      </c>
      <c r="C8564" s="164" t="s">
        <v>523</v>
      </c>
      <c r="D8564" s="164" t="s">
        <v>525</v>
      </c>
      <c r="E8564" s="164" t="s">
        <v>531</v>
      </c>
      <c r="F8564" s="193">
        <v>45693</v>
      </c>
      <c r="G8564" s="164" t="s">
        <v>589</v>
      </c>
      <c r="H8564" s="194">
        <v>1108250</v>
      </c>
      <c r="I8564" s="164" t="s">
        <v>22</v>
      </c>
      <c r="L8564" s="164">
        <v>2024</v>
      </c>
      <c r="M8564" s="164" t="s">
        <v>525</v>
      </c>
      <c r="N8564" s="164" t="s">
        <v>569</v>
      </c>
    </row>
    <row r="8565" spans="1:14" s="164" customFormat="1" ht="15" x14ac:dyDescent="0.15">
      <c r="A8565" s="164" t="s">
        <v>521</v>
      </c>
      <c r="B8565" s="164" t="s">
        <v>603</v>
      </c>
      <c r="C8565" s="164" t="s">
        <v>523</v>
      </c>
      <c r="D8565" s="164" t="s">
        <v>525</v>
      </c>
      <c r="E8565" s="164" t="s">
        <v>525</v>
      </c>
      <c r="F8565" s="193">
        <v>45693</v>
      </c>
      <c r="G8565" s="164" t="s">
        <v>604</v>
      </c>
      <c r="H8565" s="194">
        <v>11528</v>
      </c>
      <c r="I8565" s="164" t="s">
        <v>22</v>
      </c>
      <c r="L8565" s="164">
        <v>2024</v>
      </c>
      <c r="M8565" s="164" t="s">
        <v>525</v>
      </c>
      <c r="N8565" s="164" t="s">
        <v>569</v>
      </c>
    </row>
    <row r="8566" spans="1:14" s="164" customFormat="1" ht="15" x14ac:dyDescent="0.15">
      <c r="A8566" s="164" t="s">
        <v>521</v>
      </c>
      <c r="B8566" s="164" t="s">
        <v>586</v>
      </c>
      <c r="C8566" s="164" t="s">
        <v>523</v>
      </c>
      <c r="D8566" s="164" t="s">
        <v>525</v>
      </c>
      <c r="E8566" s="164" t="s">
        <v>531</v>
      </c>
      <c r="F8566" s="193">
        <v>45693</v>
      </c>
      <c r="G8566" s="164" t="s">
        <v>23</v>
      </c>
      <c r="H8566" s="194">
        <v>45936</v>
      </c>
      <c r="I8566" s="164" t="s">
        <v>22</v>
      </c>
      <c r="L8566" s="164">
        <v>2024</v>
      </c>
      <c r="M8566" s="164" t="s">
        <v>525</v>
      </c>
      <c r="N8566" s="164" t="s">
        <v>569</v>
      </c>
    </row>
    <row r="8567" spans="1:14" s="164" customFormat="1" ht="15" x14ac:dyDescent="0.15">
      <c r="A8567" s="164" t="s">
        <v>521</v>
      </c>
      <c r="B8567" s="164" t="s">
        <v>647</v>
      </c>
      <c r="C8567" s="164" t="s">
        <v>523</v>
      </c>
      <c r="D8567" s="164" t="s">
        <v>525</v>
      </c>
      <c r="E8567" s="164" t="s">
        <v>525</v>
      </c>
      <c r="F8567" s="193">
        <v>45693</v>
      </c>
      <c r="G8567" s="164" t="s">
        <v>650</v>
      </c>
      <c r="H8567" s="194">
        <v>770365</v>
      </c>
      <c r="I8567" s="164" t="s">
        <v>16</v>
      </c>
      <c r="L8567" s="164">
        <v>2024</v>
      </c>
      <c r="M8567" s="164" t="s">
        <v>525</v>
      </c>
      <c r="N8567" s="164" t="s">
        <v>569</v>
      </c>
    </row>
    <row r="8568" spans="1:14" s="164" customFormat="1" ht="15" x14ac:dyDescent="0.15">
      <c r="A8568" s="164" t="s">
        <v>521</v>
      </c>
      <c r="B8568" s="164" t="s">
        <v>647</v>
      </c>
      <c r="C8568" s="164" t="s">
        <v>535</v>
      </c>
      <c r="D8568" s="164" t="s">
        <v>525</v>
      </c>
      <c r="E8568" s="164" t="s">
        <v>519</v>
      </c>
      <c r="F8568" s="193">
        <v>45693</v>
      </c>
      <c r="G8568" s="164" t="s">
        <v>650</v>
      </c>
      <c r="H8568" s="194">
        <v>33660</v>
      </c>
      <c r="I8568" s="164" t="s">
        <v>16</v>
      </c>
      <c r="L8568" s="164">
        <v>2024</v>
      </c>
      <c r="M8568" s="164" t="s">
        <v>525</v>
      </c>
      <c r="N8568" s="164" t="s">
        <v>569</v>
      </c>
    </row>
    <row r="8569" spans="1:14" s="164" customFormat="1" ht="15" x14ac:dyDescent="0.15">
      <c r="A8569" s="164" t="s">
        <v>521</v>
      </c>
      <c r="B8569" s="164" t="s">
        <v>647</v>
      </c>
      <c r="C8569" s="164" t="s">
        <v>523</v>
      </c>
      <c r="D8569" s="164" t="s">
        <v>525</v>
      </c>
      <c r="E8569" s="164" t="s">
        <v>519</v>
      </c>
      <c r="F8569" s="193">
        <v>45693</v>
      </c>
      <c r="G8569" s="164" t="s">
        <v>650</v>
      </c>
      <c r="H8569" s="194">
        <v>847176</v>
      </c>
      <c r="I8569" s="164" t="s">
        <v>16</v>
      </c>
      <c r="L8569" s="164">
        <v>2024</v>
      </c>
      <c r="M8569" s="164" t="s">
        <v>525</v>
      </c>
      <c r="N8569" s="164" t="s">
        <v>569</v>
      </c>
    </row>
    <row r="8570" spans="1:14" s="164" customFormat="1" ht="15" x14ac:dyDescent="0.15">
      <c r="A8570" s="164" t="s">
        <v>521</v>
      </c>
      <c r="B8570" s="164" t="s">
        <v>647</v>
      </c>
      <c r="C8570" s="164" t="s">
        <v>535</v>
      </c>
      <c r="D8570" s="164" t="s">
        <v>525</v>
      </c>
      <c r="E8570" s="164" t="s">
        <v>531</v>
      </c>
      <c r="F8570" s="193">
        <v>45693</v>
      </c>
      <c r="G8570" s="164" t="s">
        <v>650</v>
      </c>
      <c r="H8570" s="194">
        <v>70576</v>
      </c>
      <c r="I8570" s="164" t="s">
        <v>16</v>
      </c>
      <c r="L8570" s="164">
        <v>2024</v>
      </c>
      <c r="M8570" s="164" t="s">
        <v>525</v>
      </c>
      <c r="N8570" s="164" t="s">
        <v>569</v>
      </c>
    </row>
    <row r="8571" spans="1:14" s="164" customFormat="1" ht="15" x14ac:dyDescent="0.15">
      <c r="A8571" s="164" t="s">
        <v>521</v>
      </c>
      <c r="B8571" s="164" t="s">
        <v>647</v>
      </c>
      <c r="C8571" s="164" t="s">
        <v>523</v>
      </c>
      <c r="D8571" s="164" t="s">
        <v>525</v>
      </c>
      <c r="E8571" s="164" t="s">
        <v>531</v>
      </c>
      <c r="F8571" s="193">
        <v>45693</v>
      </c>
      <c r="G8571" s="164" t="s">
        <v>650</v>
      </c>
      <c r="H8571" s="194">
        <v>1410622</v>
      </c>
      <c r="I8571" s="164" t="s">
        <v>16</v>
      </c>
      <c r="L8571" s="164">
        <v>2024</v>
      </c>
      <c r="M8571" s="164" t="s">
        <v>525</v>
      </c>
      <c r="N8571" s="164" t="s">
        <v>569</v>
      </c>
    </row>
    <row r="8572" spans="1:14" s="164" customFormat="1" ht="15" x14ac:dyDescent="0.15">
      <c r="A8572" s="164" t="s">
        <v>521</v>
      </c>
      <c r="B8572" s="164" t="s">
        <v>647</v>
      </c>
      <c r="C8572" s="164" t="s">
        <v>523</v>
      </c>
      <c r="D8572" s="164" t="s">
        <v>525</v>
      </c>
      <c r="E8572" s="164" t="s">
        <v>525</v>
      </c>
      <c r="F8572" s="193">
        <v>45693</v>
      </c>
      <c r="G8572" s="164" t="s">
        <v>648</v>
      </c>
      <c r="H8572" s="194">
        <v>17039</v>
      </c>
      <c r="I8572" s="164" t="s">
        <v>16</v>
      </c>
      <c r="L8572" s="164">
        <v>2024</v>
      </c>
      <c r="M8572" s="164" t="s">
        <v>525</v>
      </c>
      <c r="N8572" s="164" t="s">
        <v>569</v>
      </c>
    </row>
    <row r="8573" spans="1:14" s="164" customFormat="1" ht="15" x14ac:dyDescent="0.15">
      <c r="A8573" s="164" t="s">
        <v>521</v>
      </c>
      <c r="B8573" s="164" t="s">
        <v>647</v>
      </c>
      <c r="C8573" s="164" t="s">
        <v>523</v>
      </c>
      <c r="D8573" s="164" t="s">
        <v>525</v>
      </c>
      <c r="E8573" s="164" t="s">
        <v>531</v>
      </c>
      <c r="F8573" s="193">
        <v>45693</v>
      </c>
      <c r="G8573" s="164" t="s">
        <v>648</v>
      </c>
      <c r="H8573" s="194">
        <v>21120</v>
      </c>
      <c r="I8573" s="164" t="s">
        <v>16</v>
      </c>
      <c r="L8573" s="164">
        <v>2024</v>
      </c>
      <c r="M8573" s="164" t="s">
        <v>525</v>
      </c>
      <c r="N8573" s="164" t="s">
        <v>569</v>
      </c>
    </row>
    <row r="8574" spans="1:14" s="164" customFormat="1" ht="15" x14ac:dyDescent="0.15">
      <c r="A8574" s="164" t="s">
        <v>521</v>
      </c>
      <c r="B8574" s="164" t="s">
        <v>647</v>
      </c>
      <c r="C8574" s="164" t="s">
        <v>523</v>
      </c>
      <c r="D8574" s="164" t="s">
        <v>525</v>
      </c>
      <c r="E8574" s="164" t="s">
        <v>525</v>
      </c>
      <c r="F8574" s="193">
        <v>45693</v>
      </c>
      <c r="G8574" s="164" t="s">
        <v>649</v>
      </c>
      <c r="H8574" s="194">
        <v>722110</v>
      </c>
      <c r="I8574" s="164" t="s">
        <v>16</v>
      </c>
      <c r="L8574" s="164">
        <v>2024</v>
      </c>
      <c r="M8574" s="164" t="s">
        <v>525</v>
      </c>
      <c r="N8574" s="164" t="s">
        <v>569</v>
      </c>
    </row>
    <row r="8575" spans="1:14" s="164" customFormat="1" ht="15" x14ac:dyDescent="0.15">
      <c r="A8575" s="164" t="s">
        <v>521</v>
      </c>
      <c r="B8575" s="164" t="s">
        <v>647</v>
      </c>
      <c r="C8575" s="164" t="s">
        <v>523</v>
      </c>
      <c r="D8575" s="164" t="s">
        <v>525</v>
      </c>
      <c r="E8575" s="164" t="s">
        <v>531</v>
      </c>
      <c r="F8575" s="193">
        <v>45693</v>
      </c>
      <c r="G8575" s="164" t="s">
        <v>649</v>
      </c>
      <c r="H8575" s="194">
        <v>1019150</v>
      </c>
      <c r="I8575" s="164" t="s">
        <v>16</v>
      </c>
      <c r="L8575" s="164">
        <v>2024</v>
      </c>
      <c r="M8575" s="164" t="s">
        <v>525</v>
      </c>
      <c r="N8575" s="164" t="s">
        <v>569</v>
      </c>
    </row>
    <row r="8576" spans="1:14" s="164" customFormat="1" ht="15" x14ac:dyDescent="0.15">
      <c r="A8576" s="164" t="s">
        <v>521</v>
      </c>
      <c r="B8576" s="164" t="s">
        <v>647</v>
      </c>
      <c r="C8576" s="164" t="s">
        <v>523</v>
      </c>
      <c r="D8576" s="164" t="s">
        <v>525</v>
      </c>
      <c r="E8576" s="164" t="s">
        <v>525</v>
      </c>
      <c r="F8576" s="193">
        <v>45692</v>
      </c>
      <c r="G8576" s="164" t="s">
        <v>650</v>
      </c>
      <c r="H8576" s="194">
        <v>520164</v>
      </c>
      <c r="I8576" s="164" t="s">
        <v>16</v>
      </c>
      <c r="L8576" s="164">
        <v>2024</v>
      </c>
      <c r="M8576" s="164" t="s">
        <v>525</v>
      </c>
      <c r="N8576" s="164" t="s">
        <v>569</v>
      </c>
    </row>
    <row r="8577" spans="1:14" s="164" customFormat="1" ht="15" x14ac:dyDescent="0.15">
      <c r="A8577" s="164" t="s">
        <v>521</v>
      </c>
      <c r="B8577" s="164" t="s">
        <v>647</v>
      </c>
      <c r="C8577" s="164" t="s">
        <v>523</v>
      </c>
      <c r="D8577" s="164" t="s">
        <v>525</v>
      </c>
      <c r="E8577" s="164" t="s">
        <v>519</v>
      </c>
      <c r="F8577" s="193">
        <v>45692</v>
      </c>
      <c r="G8577" s="164" t="s">
        <v>650</v>
      </c>
      <c r="H8577" s="194">
        <v>303017</v>
      </c>
      <c r="I8577" s="164" t="s">
        <v>16</v>
      </c>
      <c r="L8577" s="164">
        <v>2024</v>
      </c>
      <c r="M8577" s="164" t="s">
        <v>525</v>
      </c>
      <c r="N8577" s="164" t="s">
        <v>569</v>
      </c>
    </row>
    <row r="8578" spans="1:14" s="164" customFormat="1" ht="15" x14ac:dyDescent="0.15">
      <c r="A8578" s="164" t="s">
        <v>521</v>
      </c>
      <c r="B8578" s="164" t="s">
        <v>647</v>
      </c>
      <c r="C8578" s="164" t="s">
        <v>535</v>
      </c>
      <c r="D8578" s="164" t="s">
        <v>525</v>
      </c>
      <c r="E8578" s="164" t="s">
        <v>531</v>
      </c>
      <c r="F8578" s="193">
        <v>45692</v>
      </c>
      <c r="G8578" s="164" t="s">
        <v>650</v>
      </c>
      <c r="H8578" s="194">
        <v>92202</v>
      </c>
      <c r="I8578" s="164" t="s">
        <v>16</v>
      </c>
      <c r="L8578" s="164">
        <v>2024</v>
      </c>
      <c r="M8578" s="164" t="s">
        <v>525</v>
      </c>
      <c r="N8578" s="164" t="s">
        <v>569</v>
      </c>
    </row>
    <row r="8579" spans="1:14" s="164" customFormat="1" ht="15" x14ac:dyDescent="0.15">
      <c r="A8579" s="164" t="s">
        <v>521</v>
      </c>
      <c r="B8579" s="164" t="s">
        <v>647</v>
      </c>
      <c r="C8579" s="164" t="s">
        <v>523</v>
      </c>
      <c r="D8579" s="164" t="s">
        <v>525</v>
      </c>
      <c r="E8579" s="164" t="s">
        <v>531</v>
      </c>
      <c r="F8579" s="193">
        <v>45692</v>
      </c>
      <c r="G8579" s="164" t="s">
        <v>650</v>
      </c>
      <c r="H8579" s="194">
        <v>840825</v>
      </c>
      <c r="I8579" s="164" t="s">
        <v>16</v>
      </c>
      <c r="L8579" s="164">
        <v>2024</v>
      </c>
      <c r="M8579" s="164" t="s">
        <v>525</v>
      </c>
      <c r="N8579" s="164" t="s">
        <v>569</v>
      </c>
    </row>
    <row r="8580" spans="1:14" s="164" customFormat="1" ht="15" x14ac:dyDescent="0.15">
      <c r="A8580" s="164" t="s">
        <v>521</v>
      </c>
      <c r="B8580" s="164" t="s">
        <v>647</v>
      </c>
      <c r="C8580" s="164" t="s">
        <v>523</v>
      </c>
      <c r="D8580" s="164" t="s">
        <v>525</v>
      </c>
      <c r="E8580" s="164" t="s">
        <v>525</v>
      </c>
      <c r="F8580" s="193">
        <v>45692</v>
      </c>
      <c r="G8580" s="164" t="s">
        <v>648</v>
      </c>
      <c r="H8580" s="194">
        <v>110147</v>
      </c>
      <c r="I8580" s="164" t="s">
        <v>16</v>
      </c>
      <c r="L8580" s="164">
        <v>2024</v>
      </c>
      <c r="M8580" s="164" t="s">
        <v>525</v>
      </c>
      <c r="N8580" s="164" t="s">
        <v>569</v>
      </c>
    </row>
    <row r="8581" spans="1:14" s="164" customFormat="1" ht="15" x14ac:dyDescent="0.15">
      <c r="A8581" s="164" t="s">
        <v>521</v>
      </c>
      <c r="B8581" s="164" t="s">
        <v>617</v>
      </c>
      <c r="C8581" s="164" t="s">
        <v>523</v>
      </c>
      <c r="D8581" s="164" t="s">
        <v>525</v>
      </c>
      <c r="E8581" s="164" t="s">
        <v>519</v>
      </c>
      <c r="F8581" s="193">
        <v>45692</v>
      </c>
      <c r="G8581" s="164" t="s">
        <v>651</v>
      </c>
      <c r="H8581" s="194">
        <v>47135</v>
      </c>
      <c r="I8581" s="164" t="s">
        <v>16</v>
      </c>
      <c r="L8581" s="164">
        <v>2024</v>
      </c>
      <c r="M8581" s="164" t="s">
        <v>525</v>
      </c>
      <c r="N8581" s="164" t="s">
        <v>569</v>
      </c>
    </row>
    <row r="8582" spans="1:14" s="164" customFormat="1" ht="15" x14ac:dyDescent="0.15">
      <c r="A8582" s="164" t="s">
        <v>521</v>
      </c>
      <c r="B8582" s="164" t="s">
        <v>647</v>
      </c>
      <c r="C8582" s="164" t="s">
        <v>523</v>
      </c>
      <c r="D8582" s="164" t="s">
        <v>525</v>
      </c>
      <c r="E8582" s="164" t="s">
        <v>525</v>
      </c>
      <c r="F8582" s="193">
        <v>45692</v>
      </c>
      <c r="G8582" s="164" t="s">
        <v>651</v>
      </c>
      <c r="H8582" s="194">
        <v>711132</v>
      </c>
      <c r="I8582" s="164" t="s">
        <v>16</v>
      </c>
      <c r="L8582" s="164">
        <v>2024</v>
      </c>
      <c r="M8582" s="164" t="s">
        <v>525</v>
      </c>
      <c r="N8582" s="164" t="s">
        <v>569</v>
      </c>
    </row>
    <row r="8583" spans="1:14" s="164" customFormat="1" ht="15" x14ac:dyDescent="0.15">
      <c r="A8583" s="164" t="s">
        <v>521</v>
      </c>
      <c r="B8583" s="164" t="s">
        <v>647</v>
      </c>
      <c r="C8583" s="164" t="s">
        <v>523</v>
      </c>
      <c r="D8583" s="164" t="s">
        <v>525</v>
      </c>
      <c r="E8583" s="164" t="s">
        <v>531</v>
      </c>
      <c r="F8583" s="193">
        <v>45692</v>
      </c>
      <c r="G8583" s="164" t="s">
        <v>651</v>
      </c>
      <c r="H8583" s="194">
        <v>216326</v>
      </c>
      <c r="I8583" s="164" t="s">
        <v>16</v>
      </c>
      <c r="L8583" s="164">
        <v>2024</v>
      </c>
      <c r="M8583" s="164" t="s">
        <v>525</v>
      </c>
      <c r="N8583" s="164" t="s">
        <v>569</v>
      </c>
    </row>
    <row r="8584" spans="1:14" s="164" customFormat="1" ht="15" x14ac:dyDescent="0.15">
      <c r="A8584" s="164" t="s">
        <v>521</v>
      </c>
      <c r="B8584" s="164" t="s">
        <v>647</v>
      </c>
      <c r="C8584" s="164" t="s">
        <v>523</v>
      </c>
      <c r="D8584" s="164" t="s">
        <v>525</v>
      </c>
      <c r="E8584" s="164" t="s">
        <v>525</v>
      </c>
      <c r="F8584" s="193">
        <v>45692</v>
      </c>
      <c r="G8584" s="164" t="s">
        <v>649</v>
      </c>
      <c r="H8584" s="194">
        <v>3073367</v>
      </c>
      <c r="I8584" s="164" t="s">
        <v>16</v>
      </c>
      <c r="L8584" s="164">
        <v>2024</v>
      </c>
      <c r="M8584" s="164" t="s">
        <v>525</v>
      </c>
      <c r="N8584" s="164" t="s">
        <v>569</v>
      </c>
    </row>
    <row r="8585" spans="1:14" s="164" customFormat="1" ht="15" x14ac:dyDescent="0.15">
      <c r="A8585" s="164" t="s">
        <v>521</v>
      </c>
      <c r="B8585" s="164" t="s">
        <v>647</v>
      </c>
      <c r="C8585" s="164" t="s">
        <v>523</v>
      </c>
      <c r="D8585" s="164" t="s">
        <v>525</v>
      </c>
      <c r="E8585" s="164" t="s">
        <v>531</v>
      </c>
      <c r="F8585" s="193">
        <v>45692</v>
      </c>
      <c r="G8585" s="164" t="s">
        <v>649</v>
      </c>
      <c r="H8585" s="194">
        <v>153230</v>
      </c>
      <c r="I8585" s="164" t="s">
        <v>16</v>
      </c>
      <c r="L8585" s="164">
        <v>2024</v>
      </c>
      <c r="M8585" s="164" t="s">
        <v>525</v>
      </c>
      <c r="N8585" s="164" t="s">
        <v>569</v>
      </c>
    </row>
    <row r="8586" spans="1:14" s="164" customFormat="1" ht="15" x14ac:dyDescent="0.15">
      <c r="A8586" s="164" t="s">
        <v>521</v>
      </c>
      <c r="B8586" s="164" t="s">
        <v>638</v>
      </c>
      <c r="C8586" s="164" t="s">
        <v>523</v>
      </c>
      <c r="D8586" s="164" t="s">
        <v>525</v>
      </c>
      <c r="E8586" s="164" t="s">
        <v>519</v>
      </c>
      <c r="F8586" s="193">
        <v>45692</v>
      </c>
      <c r="G8586" s="164" t="s">
        <v>619</v>
      </c>
      <c r="H8586" s="194">
        <v>357500</v>
      </c>
      <c r="I8586" s="164" t="s">
        <v>22</v>
      </c>
      <c r="L8586" s="164">
        <v>2024</v>
      </c>
      <c r="M8586" s="164" t="s">
        <v>525</v>
      </c>
      <c r="N8586" s="164" t="s">
        <v>569</v>
      </c>
    </row>
    <row r="8587" spans="1:14" s="164" customFormat="1" ht="15" x14ac:dyDescent="0.15">
      <c r="A8587" s="164" t="s">
        <v>521</v>
      </c>
      <c r="B8587" s="164" t="s">
        <v>617</v>
      </c>
      <c r="C8587" s="164" t="s">
        <v>523</v>
      </c>
      <c r="D8587" s="164" t="s">
        <v>525</v>
      </c>
      <c r="E8587" s="164" t="s">
        <v>519</v>
      </c>
      <c r="F8587" s="193">
        <v>45692</v>
      </c>
      <c r="G8587" s="164" t="s">
        <v>587</v>
      </c>
      <c r="H8587" s="194">
        <v>43540</v>
      </c>
      <c r="I8587" s="164" t="s">
        <v>22</v>
      </c>
      <c r="L8587" s="164">
        <v>2024</v>
      </c>
      <c r="M8587" s="164" t="s">
        <v>525</v>
      </c>
      <c r="N8587" s="164" t="s">
        <v>569</v>
      </c>
    </row>
    <row r="8588" spans="1:14" s="164" customFormat="1" ht="15" x14ac:dyDescent="0.15">
      <c r="A8588" s="164" t="s">
        <v>521</v>
      </c>
      <c r="B8588" s="164" t="s">
        <v>617</v>
      </c>
      <c r="C8588" s="164" t="s">
        <v>523</v>
      </c>
      <c r="D8588" s="164" t="s">
        <v>525</v>
      </c>
      <c r="E8588" s="164" t="s">
        <v>531</v>
      </c>
      <c r="F8588" s="193">
        <v>45692</v>
      </c>
      <c r="G8588" s="164" t="s">
        <v>587</v>
      </c>
      <c r="H8588" s="194">
        <v>249480</v>
      </c>
      <c r="I8588" s="164" t="s">
        <v>22</v>
      </c>
      <c r="L8588" s="164">
        <v>2024</v>
      </c>
      <c r="M8588" s="164" t="s">
        <v>525</v>
      </c>
      <c r="N8588" s="164" t="s">
        <v>569</v>
      </c>
    </row>
    <row r="8589" spans="1:14" s="164" customFormat="1" ht="15" x14ac:dyDescent="0.15">
      <c r="A8589" s="164" t="s">
        <v>521</v>
      </c>
      <c r="B8589" s="164" t="s">
        <v>647</v>
      </c>
      <c r="C8589" s="164" t="s">
        <v>523</v>
      </c>
      <c r="D8589" s="164" t="s">
        <v>525</v>
      </c>
      <c r="E8589" s="164" t="s">
        <v>531</v>
      </c>
      <c r="F8589" s="193">
        <v>45692</v>
      </c>
      <c r="G8589" s="164" t="s">
        <v>653</v>
      </c>
      <c r="H8589" s="194">
        <v>124080</v>
      </c>
      <c r="I8589" s="164" t="s">
        <v>22</v>
      </c>
      <c r="L8589" s="164">
        <v>2024</v>
      </c>
      <c r="M8589" s="164" t="s">
        <v>525</v>
      </c>
      <c r="N8589" s="164" t="s">
        <v>569</v>
      </c>
    </row>
    <row r="8590" spans="1:14" s="164" customFormat="1" ht="15" x14ac:dyDescent="0.15">
      <c r="A8590" s="164" t="s">
        <v>521</v>
      </c>
      <c r="B8590" s="164" t="s">
        <v>567</v>
      </c>
      <c r="C8590" s="164" t="s">
        <v>523</v>
      </c>
      <c r="D8590" s="164" t="s">
        <v>525</v>
      </c>
      <c r="E8590" s="164" t="s">
        <v>525</v>
      </c>
      <c r="F8590" s="193">
        <v>45692</v>
      </c>
      <c r="G8590" s="164" t="s">
        <v>568</v>
      </c>
      <c r="H8590" s="194">
        <v>98208</v>
      </c>
      <c r="I8590" s="164" t="s">
        <v>22</v>
      </c>
      <c r="L8590" s="164">
        <v>2024</v>
      </c>
      <c r="M8590" s="164" t="s">
        <v>525</v>
      </c>
      <c r="N8590" s="164" t="s">
        <v>569</v>
      </c>
    </row>
    <row r="8591" spans="1:14" s="164" customFormat="1" ht="15" x14ac:dyDescent="0.15">
      <c r="A8591" s="164" t="s">
        <v>521</v>
      </c>
      <c r="B8591" s="164" t="s">
        <v>617</v>
      </c>
      <c r="C8591" s="164" t="s">
        <v>523</v>
      </c>
      <c r="D8591" s="164" t="s">
        <v>525</v>
      </c>
      <c r="E8591" s="164" t="s">
        <v>519</v>
      </c>
      <c r="F8591" s="193">
        <v>45692</v>
      </c>
      <c r="G8591" s="164" t="s">
        <v>568</v>
      </c>
      <c r="H8591" s="194">
        <v>536250</v>
      </c>
      <c r="I8591" s="164" t="s">
        <v>22</v>
      </c>
      <c r="L8591" s="164">
        <v>2024</v>
      </c>
      <c r="M8591" s="164" t="s">
        <v>525</v>
      </c>
      <c r="N8591" s="164" t="s">
        <v>569</v>
      </c>
    </row>
    <row r="8592" spans="1:14" s="164" customFormat="1" ht="15" x14ac:dyDescent="0.15">
      <c r="A8592" s="164" t="s">
        <v>521</v>
      </c>
      <c r="B8592" s="164" t="s">
        <v>617</v>
      </c>
      <c r="C8592" s="164" t="s">
        <v>523</v>
      </c>
      <c r="D8592" s="164" t="s">
        <v>525</v>
      </c>
      <c r="E8592" s="164" t="s">
        <v>531</v>
      </c>
      <c r="F8592" s="193">
        <v>45692</v>
      </c>
      <c r="G8592" s="164" t="s">
        <v>568</v>
      </c>
      <c r="H8592" s="194">
        <v>829382</v>
      </c>
      <c r="I8592" s="164" t="s">
        <v>22</v>
      </c>
      <c r="L8592" s="164">
        <v>2024</v>
      </c>
      <c r="M8592" s="164" t="s">
        <v>525</v>
      </c>
      <c r="N8592" s="164" t="s">
        <v>569</v>
      </c>
    </row>
    <row r="8593" spans="1:14" s="164" customFormat="1" ht="15" x14ac:dyDescent="0.15">
      <c r="A8593" s="164" t="s">
        <v>521</v>
      </c>
      <c r="B8593" s="164" t="s">
        <v>617</v>
      </c>
      <c r="C8593" s="164" t="s">
        <v>523</v>
      </c>
      <c r="D8593" s="164" t="s">
        <v>525</v>
      </c>
      <c r="E8593" s="164" t="s">
        <v>525</v>
      </c>
      <c r="F8593" s="193">
        <v>45692</v>
      </c>
      <c r="G8593" s="164" t="s">
        <v>589</v>
      </c>
      <c r="H8593" s="194">
        <v>613569</v>
      </c>
      <c r="I8593" s="164" t="s">
        <v>22</v>
      </c>
      <c r="L8593" s="164">
        <v>2024</v>
      </c>
      <c r="M8593" s="164" t="s">
        <v>525</v>
      </c>
      <c r="N8593" s="164" t="s">
        <v>569</v>
      </c>
    </row>
    <row r="8594" spans="1:14" s="164" customFormat="1" ht="15" x14ac:dyDescent="0.15">
      <c r="A8594" s="164" t="s">
        <v>521</v>
      </c>
      <c r="B8594" s="164" t="s">
        <v>617</v>
      </c>
      <c r="C8594" s="164" t="s">
        <v>523</v>
      </c>
      <c r="D8594" s="164" t="s">
        <v>525</v>
      </c>
      <c r="E8594" s="164" t="s">
        <v>531</v>
      </c>
      <c r="F8594" s="193">
        <v>45692</v>
      </c>
      <c r="G8594" s="164" t="s">
        <v>589</v>
      </c>
      <c r="H8594" s="194">
        <v>810128</v>
      </c>
      <c r="I8594" s="164" t="s">
        <v>22</v>
      </c>
      <c r="L8594" s="164">
        <v>2024</v>
      </c>
      <c r="M8594" s="164" t="s">
        <v>525</v>
      </c>
      <c r="N8594" s="164" t="s">
        <v>569</v>
      </c>
    </row>
    <row r="8595" spans="1:14" s="164" customFormat="1" ht="15" x14ac:dyDescent="0.15">
      <c r="A8595" s="164" t="s">
        <v>521</v>
      </c>
      <c r="B8595" s="164" t="s">
        <v>603</v>
      </c>
      <c r="C8595" s="164" t="s">
        <v>523</v>
      </c>
      <c r="D8595" s="164" t="s">
        <v>525</v>
      </c>
      <c r="E8595" s="164" t="s">
        <v>525</v>
      </c>
      <c r="F8595" s="193">
        <v>45692</v>
      </c>
      <c r="G8595" s="164" t="s">
        <v>604</v>
      </c>
      <c r="H8595" s="194">
        <v>13724</v>
      </c>
      <c r="I8595" s="164" t="s">
        <v>22</v>
      </c>
      <c r="L8595" s="164">
        <v>2024</v>
      </c>
      <c r="M8595" s="164" t="s">
        <v>525</v>
      </c>
      <c r="N8595" s="164" t="s">
        <v>569</v>
      </c>
    </row>
    <row r="8596" spans="1:14" s="164" customFormat="1" ht="15" x14ac:dyDescent="0.15">
      <c r="A8596" s="164" t="s">
        <v>521</v>
      </c>
      <c r="B8596" s="164" t="s">
        <v>638</v>
      </c>
      <c r="C8596" s="164" t="s">
        <v>523</v>
      </c>
      <c r="D8596" s="164" t="s">
        <v>525</v>
      </c>
      <c r="E8596" s="164" t="s">
        <v>525</v>
      </c>
      <c r="F8596" s="193">
        <v>45692</v>
      </c>
      <c r="G8596" s="164" t="s">
        <v>23</v>
      </c>
      <c r="H8596" s="194">
        <v>15646</v>
      </c>
      <c r="I8596" s="164" t="s">
        <v>22</v>
      </c>
      <c r="L8596" s="164">
        <v>2024</v>
      </c>
      <c r="M8596" s="164" t="s">
        <v>525</v>
      </c>
      <c r="N8596" s="164" t="s">
        <v>569</v>
      </c>
    </row>
    <row r="8597" spans="1:14" s="164" customFormat="1" ht="15" x14ac:dyDescent="0.15">
      <c r="A8597" s="164" t="s">
        <v>521</v>
      </c>
      <c r="B8597" s="164" t="s">
        <v>638</v>
      </c>
      <c r="C8597" s="164" t="s">
        <v>523</v>
      </c>
      <c r="D8597" s="164" t="s">
        <v>525</v>
      </c>
      <c r="E8597" s="164" t="s">
        <v>531</v>
      </c>
      <c r="F8597" s="193">
        <v>45692</v>
      </c>
      <c r="G8597" s="164" t="s">
        <v>23</v>
      </c>
      <c r="H8597" s="194">
        <v>113689</v>
      </c>
      <c r="I8597" s="164" t="s">
        <v>22</v>
      </c>
      <c r="L8597" s="164">
        <v>2024</v>
      </c>
      <c r="M8597" s="164" t="s">
        <v>525</v>
      </c>
      <c r="N8597" s="164" t="s">
        <v>569</v>
      </c>
    </row>
    <row r="8598" spans="1:14" s="164" customFormat="1" ht="15" x14ac:dyDescent="0.15">
      <c r="A8598" s="164" t="s">
        <v>521</v>
      </c>
      <c r="B8598" s="164" t="s">
        <v>586</v>
      </c>
      <c r="C8598" s="164" t="s">
        <v>523</v>
      </c>
      <c r="D8598" s="164" t="s">
        <v>525</v>
      </c>
      <c r="E8598" s="164" t="s">
        <v>531</v>
      </c>
      <c r="F8598" s="193">
        <v>45692</v>
      </c>
      <c r="G8598" s="164" t="s">
        <v>23</v>
      </c>
      <c r="H8598" s="194">
        <v>395967</v>
      </c>
      <c r="I8598" s="164" t="s">
        <v>22</v>
      </c>
      <c r="L8598" s="164">
        <v>2024</v>
      </c>
      <c r="M8598" s="164" t="s">
        <v>525</v>
      </c>
      <c r="N8598" s="164" t="s">
        <v>569</v>
      </c>
    </row>
    <row r="8599" spans="1:14" s="164" customFormat="1" ht="15" x14ac:dyDescent="0.15">
      <c r="A8599" s="164" t="s">
        <v>521</v>
      </c>
      <c r="B8599" s="164" t="s">
        <v>617</v>
      </c>
      <c r="C8599" s="164" t="s">
        <v>523</v>
      </c>
      <c r="D8599" s="164" t="s">
        <v>525</v>
      </c>
      <c r="E8599" s="164" t="s">
        <v>531</v>
      </c>
      <c r="F8599" s="193">
        <v>45692</v>
      </c>
      <c r="G8599" s="164" t="s">
        <v>621</v>
      </c>
      <c r="H8599" s="194">
        <v>42174</v>
      </c>
      <c r="I8599" s="164" t="s">
        <v>22</v>
      </c>
      <c r="L8599" s="164">
        <v>2024</v>
      </c>
      <c r="M8599" s="164" t="s">
        <v>525</v>
      </c>
      <c r="N8599" s="164" t="s">
        <v>569</v>
      </c>
    </row>
    <row r="8600" spans="1:14" s="164" customFormat="1" ht="15" x14ac:dyDescent="0.15">
      <c r="A8600" s="164" t="s">
        <v>521</v>
      </c>
      <c r="B8600" s="164" t="s">
        <v>617</v>
      </c>
      <c r="C8600" s="164" t="s">
        <v>523</v>
      </c>
      <c r="D8600" s="164" t="s">
        <v>525</v>
      </c>
      <c r="E8600" s="164" t="s">
        <v>531</v>
      </c>
      <c r="F8600" s="193">
        <v>45692</v>
      </c>
      <c r="G8600" s="164" t="s">
        <v>720</v>
      </c>
      <c r="H8600" s="194">
        <v>147550</v>
      </c>
      <c r="I8600" s="164" t="s">
        <v>22</v>
      </c>
      <c r="L8600" s="164">
        <v>2024</v>
      </c>
      <c r="M8600" s="164" t="s">
        <v>525</v>
      </c>
      <c r="N8600" s="164" t="s">
        <v>569</v>
      </c>
    </row>
    <row r="8601" spans="1:14" s="164" customFormat="1" ht="15" x14ac:dyDescent="0.15">
      <c r="A8601" s="164" t="s">
        <v>521</v>
      </c>
      <c r="B8601" s="164" t="s">
        <v>617</v>
      </c>
      <c r="C8601" s="164" t="s">
        <v>523</v>
      </c>
      <c r="D8601" s="164" t="s">
        <v>525</v>
      </c>
      <c r="E8601" s="164" t="s">
        <v>531</v>
      </c>
      <c r="F8601" s="193">
        <v>45691</v>
      </c>
      <c r="G8601" s="164" t="s">
        <v>619</v>
      </c>
      <c r="H8601" s="194">
        <v>345446</v>
      </c>
      <c r="I8601" s="164" t="s">
        <v>22</v>
      </c>
      <c r="L8601" s="164">
        <v>2024</v>
      </c>
      <c r="M8601" s="164" t="s">
        <v>525</v>
      </c>
      <c r="N8601" s="164" t="s">
        <v>569</v>
      </c>
    </row>
    <row r="8602" spans="1:14" s="164" customFormat="1" ht="15" x14ac:dyDescent="0.15">
      <c r="A8602" s="164" t="s">
        <v>521</v>
      </c>
      <c r="B8602" s="164" t="s">
        <v>617</v>
      </c>
      <c r="C8602" s="164" t="s">
        <v>523</v>
      </c>
      <c r="D8602" s="164" t="s">
        <v>525</v>
      </c>
      <c r="E8602" s="164" t="s">
        <v>531</v>
      </c>
      <c r="F8602" s="193">
        <v>45691</v>
      </c>
      <c r="G8602" s="164" t="s">
        <v>568</v>
      </c>
      <c r="H8602" s="194">
        <v>37066</v>
      </c>
      <c r="I8602" s="164" t="s">
        <v>22</v>
      </c>
      <c r="L8602" s="164">
        <v>2024</v>
      </c>
      <c r="M8602" s="164" t="s">
        <v>525</v>
      </c>
      <c r="N8602" s="164" t="s">
        <v>569</v>
      </c>
    </row>
    <row r="8603" spans="1:14" s="164" customFormat="1" ht="15" x14ac:dyDescent="0.15">
      <c r="A8603" s="164" t="s">
        <v>521</v>
      </c>
      <c r="B8603" s="164" t="s">
        <v>617</v>
      </c>
      <c r="C8603" s="164" t="s">
        <v>523</v>
      </c>
      <c r="D8603" s="164" t="s">
        <v>525</v>
      </c>
      <c r="E8603" s="164" t="s">
        <v>531</v>
      </c>
      <c r="F8603" s="193">
        <v>45691</v>
      </c>
      <c r="G8603" s="164" t="s">
        <v>589</v>
      </c>
      <c r="H8603" s="194">
        <v>1215324</v>
      </c>
      <c r="I8603" s="164" t="s">
        <v>22</v>
      </c>
      <c r="L8603" s="164">
        <v>2024</v>
      </c>
      <c r="M8603" s="164" t="s">
        <v>525</v>
      </c>
      <c r="N8603" s="164" t="s">
        <v>569</v>
      </c>
    </row>
    <row r="8604" spans="1:14" s="164" customFormat="1" ht="15" x14ac:dyDescent="0.15">
      <c r="A8604" s="164" t="s">
        <v>521</v>
      </c>
      <c r="B8604" s="164" t="s">
        <v>603</v>
      </c>
      <c r="C8604" s="164" t="s">
        <v>523</v>
      </c>
      <c r="D8604" s="164" t="s">
        <v>525</v>
      </c>
      <c r="E8604" s="164" t="s">
        <v>525</v>
      </c>
      <c r="F8604" s="193">
        <v>45691</v>
      </c>
      <c r="G8604" s="164" t="s">
        <v>604</v>
      </c>
      <c r="H8604" s="194">
        <v>63776</v>
      </c>
      <c r="I8604" s="164" t="s">
        <v>22</v>
      </c>
      <c r="L8604" s="164">
        <v>2024</v>
      </c>
      <c r="M8604" s="164" t="s">
        <v>525</v>
      </c>
      <c r="N8604" s="164" t="s">
        <v>569</v>
      </c>
    </row>
    <row r="8605" spans="1:14" s="164" customFormat="1" ht="15" x14ac:dyDescent="0.15">
      <c r="A8605" s="164" t="s">
        <v>521</v>
      </c>
      <c r="B8605" s="164" t="s">
        <v>617</v>
      </c>
      <c r="C8605" s="164" t="s">
        <v>523</v>
      </c>
      <c r="D8605" s="164" t="s">
        <v>525</v>
      </c>
      <c r="E8605" s="164" t="s">
        <v>531</v>
      </c>
      <c r="F8605" s="193">
        <v>45691</v>
      </c>
      <c r="G8605" s="164" t="s">
        <v>23</v>
      </c>
      <c r="H8605" s="194">
        <v>298716</v>
      </c>
      <c r="I8605" s="164" t="s">
        <v>22</v>
      </c>
      <c r="L8605" s="164">
        <v>2024</v>
      </c>
      <c r="M8605" s="164" t="s">
        <v>525</v>
      </c>
      <c r="N8605" s="164" t="s">
        <v>569</v>
      </c>
    </row>
    <row r="8606" spans="1:14" s="164" customFormat="1" ht="15" x14ac:dyDescent="0.15">
      <c r="A8606" s="164" t="s">
        <v>521</v>
      </c>
      <c r="B8606" s="164" t="s">
        <v>638</v>
      </c>
      <c r="C8606" s="164" t="s">
        <v>523</v>
      </c>
      <c r="D8606" s="164" t="s">
        <v>525</v>
      </c>
      <c r="E8606" s="164" t="s">
        <v>525</v>
      </c>
      <c r="F8606" s="193">
        <v>45691</v>
      </c>
      <c r="G8606" s="164" t="s">
        <v>23</v>
      </c>
      <c r="H8606" s="194">
        <v>43170</v>
      </c>
      <c r="I8606" s="164" t="s">
        <v>22</v>
      </c>
      <c r="L8606" s="164">
        <v>2024</v>
      </c>
      <c r="M8606" s="164" t="s">
        <v>525</v>
      </c>
      <c r="N8606" s="164" t="s">
        <v>569</v>
      </c>
    </row>
    <row r="8607" spans="1:14" s="164" customFormat="1" ht="15" x14ac:dyDescent="0.15">
      <c r="A8607" s="164" t="s">
        <v>521</v>
      </c>
      <c r="B8607" s="164" t="s">
        <v>603</v>
      </c>
      <c r="C8607" s="164" t="s">
        <v>523</v>
      </c>
      <c r="D8607" s="164" t="s">
        <v>525</v>
      </c>
      <c r="E8607" s="164" t="s">
        <v>525</v>
      </c>
      <c r="F8607" s="193">
        <v>45691</v>
      </c>
      <c r="G8607" s="164" t="s">
        <v>571</v>
      </c>
      <c r="H8607" s="194">
        <v>99</v>
      </c>
      <c r="I8607" s="164" t="s">
        <v>516</v>
      </c>
      <c r="L8607" s="164">
        <v>2024</v>
      </c>
      <c r="M8607" s="164" t="s">
        <v>525</v>
      </c>
      <c r="N8607" s="164" t="s">
        <v>569</v>
      </c>
    </row>
    <row r="8608" spans="1:14" s="164" customFormat="1" ht="15" x14ac:dyDescent="0.15">
      <c r="A8608" s="164" t="s">
        <v>521</v>
      </c>
      <c r="B8608" s="164" t="s">
        <v>647</v>
      </c>
      <c r="C8608" s="164" t="s">
        <v>523</v>
      </c>
      <c r="D8608" s="164" t="s">
        <v>525</v>
      </c>
      <c r="E8608" s="164" t="s">
        <v>525</v>
      </c>
      <c r="F8608" s="193">
        <v>45691</v>
      </c>
      <c r="G8608" s="164" t="s">
        <v>650</v>
      </c>
      <c r="H8608" s="194">
        <v>789765</v>
      </c>
      <c r="I8608" s="164" t="s">
        <v>16</v>
      </c>
      <c r="L8608" s="164">
        <v>2024</v>
      </c>
      <c r="M8608" s="164" t="s">
        <v>525</v>
      </c>
      <c r="N8608" s="164" t="s">
        <v>569</v>
      </c>
    </row>
    <row r="8609" spans="1:14" s="164" customFormat="1" ht="15" x14ac:dyDescent="0.15">
      <c r="A8609" s="164" t="s">
        <v>521</v>
      </c>
      <c r="B8609" s="164" t="s">
        <v>647</v>
      </c>
      <c r="C8609" s="164" t="s">
        <v>535</v>
      </c>
      <c r="D8609" s="164" t="s">
        <v>525</v>
      </c>
      <c r="E8609" s="164" t="s">
        <v>519</v>
      </c>
      <c r="F8609" s="193">
        <v>45691</v>
      </c>
      <c r="G8609" s="164" t="s">
        <v>650</v>
      </c>
      <c r="H8609" s="194">
        <v>22440</v>
      </c>
      <c r="I8609" s="164" t="s">
        <v>16</v>
      </c>
      <c r="L8609" s="164">
        <v>2024</v>
      </c>
      <c r="M8609" s="164" t="s">
        <v>525</v>
      </c>
      <c r="N8609" s="164" t="s">
        <v>569</v>
      </c>
    </row>
    <row r="8610" spans="1:14" s="164" customFormat="1" ht="15" x14ac:dyDescent="0.15">
      <c r="A8610" s="164" t="s">
        <v>521</v>
      </c>
      <c r="B8610" s="164" t="s">
        <v>647</v>
      </c>
      <c r="C8610" s="164" t="s">
        <v>523</v>
      </c>
      <c r="D8610" s="164" t="s">
        <v>525</v>
      </c>
      <c r="E8610" s="164" t="s">
        <v>519</v>
      </c>
      <c r="F8610" s="193">
        <v>45691</v>
      </c>
      <c r="G8610" s="164" t="s">
        <v>650</v>
      </c>
      <c r="H8610" s="194">
        <v>560251</v>
      </c>
      <c r="I8610" s="164" t="s">
        <v>16</v>
      </c>
      <c r="L8610" s="164">
        <v>2024</v>
      </c>
      <c r="M8610" s="164" t="s">
        <v>525</v>
      </c>
      <c r="N8610" s="164" t="s">
        <v>569</v>
      </c>
    </row>
    <row r="8611" spans="1:14" s="164" customFormat="1" ht="15" x14ac:dyDescent="0.15">
      <c r="A8611" s="164" t="s">
        <v>521</v>
      </c>
      <c r="B8611" s="164" t="s">
        <v>647</v>
      </c>
      <c r="C8611" s="164" t="s">
        <v>535</v>
      </c>
      <c r="D8611" s="164" t="s">
        <v>525</v>
      </c>
      <c r="E8611" s="164" t="s">
        <v>531</v>
      </c>
      <c r="F8611" s="193">
        <v>45691</v>
      </c>
      <c r="G8611" s="164" t="s">
        <v>650</v>
      </c>
      <c r="H8611" s="194">
        <v>34936</v>
      </c>
      <c r="I8611" s="164" t="s">
        <v>16</v>
      </c>
      <c r="L8611" s="164">
        <v>2024</v>
      </c>
      <c r="M8611" s="164" t="s">
        <v>525</v>
      </c>
      <c r="N8611" s="164" t="s">
        <v>569</v>
      </c>
    </row>
    <row r="8612" spans="1:14" s="164" customFormat="1" ht="15" x14ac:dyDescent="0.15">
      <c r="A8612" s="164" t="s">
        <v>521</v>
      </c>
      <c r="B8612" s="164" t="s">
        <v>647</v>
      </c>
      <c r="C8612" s="164" t="s">
        <v>523</v>
      </c>
      <c r="D8612" s="164" t="s">
        <v>525</v>
      </c>
      <c r="E8612" s="164" t="s">
        <v>531</v>
      </c>
      <c r="F8612" s="193">
        <v>45691</v>
      </c>
      <c r="G8612" s="164" t="s">
        <v>650</v>
      </c>
      <c r="H8612" s="194">
        <v>1260871</v>
      </c>
      <c r="I8612" s="164" t="s">
        <v>16</v>
      </c>
      <c r="L8612" s="164">
        <v>2024</v>
      </c>
      <c r="M8612" s="164" t="s">
        <v>525</v>
      </c>
      <c r="N8612" s="164" t="s">
        <v>569</v>
      </c>
    </row>
    <row r="8613" spans="1:14" s="164" customFormat="1" ht="15" x14ac:dyDescent="0.15">
      <c r="A8613" s="164" t="s">
        <v>521</v>
      </c>
      <c r="B8613" s="164" t="s">
        <v>647</v>
      </c>
      <c r="C8613" s="164" t="s">
        <v>523</v>
      </c>
      <c r="D8613" s="164" t="s">
        <v>525</v>
      </c>
      <c r="E8613" s="164" t="s">
        <v>525</v>
      </c>
      <c r="F8613" s="193">
        <v>45691</v>
      </c>
      <c r="G8613" s="164" t="s">
        <v>648</v>
      </c>
      <c r="H8613" s="194">
        <v>90530</v>
      </c>
      <c r="I8613" s="164" t="s">
        <v>16</v>
      </c>
      <c r="L8613" s="164">
        <v>2024</v>
      </c>
      <c r="M8613" s="164" t="s">
        <v>525</v>
      </c>
      <c r="N8613" s="164" t="s">
        <v>569</v>
      </c>
    </row>
    <row r="8614" spans="1:14" s="164" customFormat="1" ht="15" x14ac:dyDescent="0.15">
      <c r="A8614" s="164" t="s">
        <v>521</v>
      </c>
      <c r="B8614" s="164" t="s">
        <v>647</v>
      </c>
      <c r="C8614" s="164" t="s">
        <v>535</v>
      </c>
      <c r="D8614" s="164" t="s">
        <v>525</v>
      </c>
      <c r="E8614" s="164" t="s">
        <v>531</v>
      </c>
      <c r="F8614" s="193">
        <v>45691</v>
      </c>
      <c r="G8614" s="164" t="s">
        <v>648</v>
      </c>
      <c r="H8614" s="194">
        <v>17468</v>
      </c>
      <c r="I8614" s="164" t="s">
        <v>16</v>
      </c>
      <c r="L8614" s="164">
        <v>2024</v>
      </c>
      <c r="M8614" s="164" t="s">
        <v>525</v>
      </c>
      <c r="N8614" s="164" t="s">
        <v>569</v>
      </c>
    </row>
    <row r="8615" spans="1:14" s="164" customFormat="1" ht="15" x14ac:dyDescent="0.15">
      <c r="A8615" s="164" t="s">
        <v>521</v>
      </c>
      <c r="B8615" s="164" t="s">
        <v>647</v>
      </c>
      <c r="C8615" s="164" t="s">
        <v>523</v>
      </c>
      <c r="D8615" s="164" t="s">
        <v>525</v>
      </c>
      <c r="E8615" s="164" t="s">
        <v>531</v>
      </c>
      <c r="F8615" s="193">
        <v>45691</v>
      </c>
      <c r="G8615" s="164" t="s">
        <v>648</v>
      </c>
      <c r="H8615" s="194">
        <v>11827</v>
      </c>
      <c r="I8615" s="164" t="s">
        <v>16</v>
      </c>
      <c r="L8615" s="164">
        <v>2024</v>
      </c>
      <c r="M8615" s="164" t="s">
        <v>525</v>
      </c>
      <c r="N8615" s="164" t="s">
        <v>569</v>
      </c>
    </row>
    <row r="8616" spans="1:14" s="164" customFormat="1" ht="15" x14ac:dyDescent="0.15">
      <c r="A8616" s="164" t="s">
        <v>521</v>
      </c>
      <c r="B8616" s="164" t="s">
        <v>617</v>
      </c>
      <c r="C8616" s="164" t="s">
        <v>523</v>
      </c>
      <c r="D8616" s="164" t="s">
        <v>525</v>
      </c>
      <c r="E8616" s="164" t="s">
        <v>519</v>
      </c>
      <c r="F8616" s="193">
        <v>45691</v>
      </c>
      <c r="G8616" s="164" t="s">
        <v>651</v>
      </c>
      <c r="H8616" s="194">
        <v>47135</v>
      </c>
      <c r="I8616" s="164" t="s">
        <v>16</v>
      </c>
      <c r="L8616" s="164">
        <v>2024</v>
      </c>
      <c r="M8616" s="164" t="s">
        <v>525</v>
      </c>
      <c r="N8616" s="164" t="s">
        <v>569</v>
      </c>
    </row>
    <row r="8617" spans="1:14" s="164" customFormat="1" ht="15" x14ac:dyDescent="0.15">
      <c r="A8617" s="164" t="s">
        <v>521</v>
      </c>
      <c r="B8617" s="164" t="s">
        <v>647</v>
      </c>
      <c r="C8617" s="164" t="s">
        <v>523</v>
      </c>
      <c r="D8617" s="164" t="s">
        <v>525</v>
      </c>
      <c r="E8617" s="164" t="s">
        <v>531</v>
      </c>
      <c r="F8617" s="193">
        <v>45691</v>
      </c>
      <c r="G8617" s="164" t="s">
        <v>651</v>
      </c>
      <c r="H8617" s="194">
        <v>745228</v>
      </c>
      <c r="I8617" s="164" t="s">
        <v>16</v>
      </c>
      <c r="L8617" s="164">
        <v>2024</v>
      </c>
      <c r="M8617" s="164" t="s">
        <v>525</v>
      </c>
      <c r="N8617" s="164" t="s">
        <v>569</v>
      </c>
    </row>
    <row r="8618" spans="1:14" s="164" customFormat="1" ht="15" x14ac:dyDescent="0.15">
      <c r="A8618" s="164" t="s">
        <v>521</v>
      </c>
      <c r="B8618" s="164" t="s">
        <v>647</v>
      </c>
      <c r="C8618" s="164" t="s">
        <v>523</v>
      </c>
      <c r="D8618" s="164" t="s">
        <v>525</v>
      </c>
      <c r="E8618" s="164" t="s">
        <v>525</v>
      </c>
      <c r="F8618" s="193">
        <v>45691</v>
      </c>
      <c r="G8618" s="164" t="s">
        <v>649</v>
      </c>
      <c r="H8618" s="194">
        <v>777370</v>
      </c>
      <c r="I8618" s="164" t="s">
        <v>16</v>
      </c>
      <c r="L8618" s="164">
        <v>2024</v>
      </c>
      <c r="M8618" s="164" t="s">
        <v>525</v>
      </c>
      <c r="N8618" s="164" t="s">
        <v>569</v>
      </c>
    </row>
    <row r="8619" spans="1:14" s="164" customFormat="1" ht="15" x14ac:dyDescent="0.15">
      <c r="A8619" s="164" t="s">
        <v>521</v>
      </c>
      <c r="B8619" s="164" t="s">
        <v>647</v>
      </c>
      <c r="C8619" s="164" t="s">
        <v>523</v>
      </c>
      <c r="D8619" s="164" t="s">
        <v>525</v>
      </c>
      <c r="E8619" s="164" t="s">
        <v>531</v>
      </c>
      <c r="F8619" s="193">
        <v>45691</v>
      </c>
      <c r="G8619" s="164" t="s">
        <v>649</v>
      </c>
      <c r="H8619" s="194">
        <v>469414</v>
      </c>
      <c r="I8619" s="164" t="s">
        <v>16</v>
      </c>
      <c r="L8619" s="164">
        <v>2024</v>
      </c>
      <c r="M8619" s="164" t="s">
        <v>525</v>
      </c>
      <c r="N8619" s="164" t="s">
        <v>569</v>
      </c>
    </row>
    <row r="8620" spans="1:14" s="164" customFormat="1" ht="15" x14ac:dyDescent="0.15">
      <c r="A8620" s="164" t="s">
        <v>521</v>
      </c>
      <c r="B8620" s="164" t="s">
        <v>647</v>
      </c>
      <c r="C8620" s="164" t="s">
        <v>523</v>
      </c>
      <c r="D8620" s="164" t="s">
        <v>525</v>
      </c>
      <c r="E8620" s="164" t="s">
        <v>519</v>
      </c>
      <c r="F8620" s="193">
        <v>45689</v>
      </c>
      <c r="G8620" s="164" t="s">
        <v>650</v>
      </c>
      <c r="H8620" s="194">
        <v>111197</v>
      </c>
      <c r="I8620" s="164" t="s">
        <v>16</v>
      </c>
      <c r="L8620" s="164">
        <v>2024</v>
      </c>
      <c r="M8620" s="164" t="s">
        <v>525</v>
      </c>
      <c r="N8620" s="164" t="s">
        <v>569</v>
      </c>
    </row>
    <row r="8621" spans="1:14" s="164" customFormat="1" ht="15" x14ac:dyDescent="0.15">
      <c r="A8621" s="164" t="s">
        <v>521</v>
      </c>
      <c r="B8621" s="164" t="s">
        <v>647</v>
      </c>
      <c r="C8621" s="164" t="s">
        <v>523</v>
      </c>
      <c r="D8621" s="164" t="s">
        <v>525</v>
      </c>
      <c r="E8621" s="164" t="s">
        <v>517</v>
      </c>
      <c r="F8621" s="193">
        <v>45689</v>
      </c>
      <c r="G8621" s="164" t="s">
        <v>650</v>
      </c>
      <c r="H8621" s="194">
        <v>42108</v>
      </c>
      <c r="I8621" s="164" t="s">
        <v>16</v>
      </c>
      <c r="L8621" s="164">
        <v>2024</v>
      </c>
      <c r="M8621" s="164" t="s">
        <v>525</v>
      </c>
      <c r="N8621" s="164" t="s">
        <v>569</v>
      </c>
    </row>
    <row r="8622" spans="1:14" s="164" customFormat="1" ht="15" x14ac:dyDescent="0.15">
      <c r="A8622" s="164" t="s">
        <v>521</v>
      </c>
      <c r="B8622" s="164" t="s">
        <v>617</v>
      </c>
      <c r="C8622" s="164" t="s">
        <v>523</v>
      </c>
      <c r="D8622" s="164" t="s">
        <v>525</v>
      </c>
      <c r="E8622" s="164" t="s">
        <v>531</v>
      </c>
      <c r="F8622" s="193">
        <v>45688</v>
      </c>
      <c r="G8622" s="164" t="s">
        <v>620</v>
      </c>
      <c r="H8622" s="194">
        <v>126522</v>
      </c>
      <c r="I8622" s="164" t="s">
        <v>22</v>
      </c>
      <c r="L8622" s="164">
        <v>2024</v>
      </c>
      <c r="M8622" s="164" t="s">
        <v>525</v>
      </c>
      <c r="N8622" s="164" t="s">
        <v>569</v>
      </c>
    </row>
    <row r="8623" spans="1:14" s="164" customFormat="1" ht="15" x14ac:dyDescent="0.15">
      <c r="A8623" s="164" t="s">
        <v>521</v>
      </c>
      <c r="B8623" s="164" t="s">
        <v>617</v>
      </c>
      <c r="C8623" s="164" t="s">
        <v>523</v>
      </c>
      <c r="D8623" s="164" t="s">
        <v>525</v>
      </c>
      <c r="E8623" s="164" t="s">
        <v>531</v>
      </c>
      <c r="F8623" s="193">
        <v>45688</v>
      </c>
      <c r="G8623" s="164" t="s">
        <v>587</v>
      </c>
      <c r="H8623" s="194">
        <v>424948</v>
      </c>
      <c r="I8623" s="164" t="s">
        <v>22</v>
      </c>
      <c r="L8623" s="164">
        <v>2024</v>
      </c>
      <c r="M8623" s="164" t="s">
        <v>525</v>
      </c>
      <c r="N8623" s="164" t="s">
        <v>569</v>
      </c>
    </row>
    <row r="8624" spans="1:14" s="164" customFormat="1" ht="15" x14ac:dyDescent="0.15">
      <c r="A8624" s="164" t="s">
        <v>521</v>
      </c>
      <c r="B8624" s="164" t="s">
        <v>617</v>
      </c>
      <c r="C8624" s="164" t="s">
        <v>523</v>
      </c>
      <c r="D8624" s="164" t="s">
        <v>525</v>
      </c>
      <c r="E8624" s="164" t="s">
        <v>531</v>
      </c>
      <c r="F8624" s="193">
        <v>45688</v>
      </c>
      <c r="G8624" s="164" t="s">
        <v>568</v>
      </c>
      <c r="H8624" s="194">
        <v>73656</v>
      </c>
      <c r="I8624" s="164" t="s">
        <v>22</v>
      </c>
      <c r="L8624" s="164">
        <v>2024</v>
      </c>
      <c r="M8624" s="164" t="s">
        <v>525</v>
      </c>
      <c r="N8624" s="164" t="s">
        <v>569</v>
      </c>
    </row>
    <row r="8625" spans="1:14" s="164" customFormat="1" ht="15" x14ac:dyDescent="0.15">
      <c r="A8625" s="164" t="s">
        <v>521</v>
      </c>
      <c r="B8625" s="164" t="s">
        <v>603</v>
      </c>
      <c r="C8625" s="164" t="s">
        <v>523</v>
      </c>
      <c r="D8625" s="164" t="s">
        <v>525</v>
      </c>
      <c r="E8625" s="164" t="s">
        <v>525</v>
      </c>
      <c r="F8625" s="193">
        <v>45688</v>
      </c>
      <c r="G8625" s="164" t="s">
        <v>604</v>
      </c>
      <c r="H8625" s="194">
        <v>13279</v>
      </c>
      <c r="I8625" s="164" t="s">
        <v>22</v>
      </c>
      <c r="L8625" s="164">
        <v>2024</v>
      </c>
      <c r="M8625" s="164" t="s">
        <v>525</v>
      </c>
      <c r="N8625" s="164" t="s">
        <v>569</v>
      </c>
    </row>
    <row r="8626" spans="1:14" s="164" customFormat="1" ht="15" x14ac:dyDescent="0.15">
      <c r="A8626" s="164" t="s">
        <v>521</v>
      </c>
      <c r="B8626" s="164" t="s">
        <v>617</v>
      </c>
      <c r="C8626" s="164" t="s">
        <v>523</v>
      </c>
      <c r="D8626" s="164" t="s">
        <v>525</v>
      </c>
      <c r="E8626" s="164" t="s">
        <v>525</v>
      </c>
      <c r="F8626" s="193">
        <v>45688</v>
      </c>
      <c r="G8626" s="164" t="s">
        <v>23</v>
      </c>
      <c r="H8626" s="194">
        <v>84436</v>
      </c>
      <c r="I8626" s="164" t="s">
        <v>22</v>
      </c>
      <c r="L8626" s="164">
        <v>2024</v>
      </c>
      <c r="M8626" s="164" t="s">
        <v>525</v>
      </c>
      <c r="N8626" s="164" t="s">
        <v>569</v>
      </c>
    </row>
    <row r="8627" spans="1:14" s="164" customFormat="1" ht="15" x14ac:dyDescent="0.15">
      <c r="A8627" s="164" t="s">
        <v>521</v>
      </c>
      <c r="B8627" s="164" t="s">
        <v>586</v>
      </c>
      <c r="C8627" s="164" t="s">
        <v>523</v>
      </c>
      <c r="D8627" s="164" t="s">
        <v>525</v>
      </c>
      <c r="E8627" s="164" t="s">
        <v>531</v>
      </c>
      <c r="F8627" s="193">
        <v>45688</v>
      </c>
      <c r="G8627" s="164" t="s">
        <v>23</v>
      </c>
      <c r="H8627" s="194">
        <v>176092</v>
      </c>
      <c r="I8627" s="164" t="s">
        <v>22</v>
      </c>
      <c r="L8627" s="164">
        <v>2024</v>
      </c>
      <c r="M8627" s="164" t="s">
        <v>525</v>
      </c>
      <c r="N8627" s="164" t="s">
        <v>569</v>
      </c>
    </row>
    <row r="8628" spans="1:14" s="164" customFormat="1" ht="15" x14ac:dyDescent="0.15">
      <c r="A8628" s="164" t="s">
        <v>521</v>
      </c>
      <c r="B8628" s="164" t="s">
        <v>647</v>
      </c>
      <c r="C8628" s="164" t="s">
        <v>523</v>
      </c>
      <c r="D8628" s="164" t="s">
        <v>525</v>
      </c>
      <c r="E8628" s="164" t="s">
        <v>525</v>
      </c>
      <c r="F8628" s="193">
        <v>45688</v>
      </c>
      <c r="G8628" s="164" t="s">
        <v>650</v>
      </c>
      <c r="H8628" s="194">
        <v>386833</v>
      </c>
      <c r="I8628" s="164" t="s">
        <v>16</v>
      </c>
      <c r="L8628" s="164">
        <v>2024</v>
      </c>
      <c r="M8628" s="164" t="s">
        <v>525</v>
      </c>
      <c r="N8628" s="164" t="s">
        <v>569</v>
      </c>
    </row>
    <row r="8629" spans="1:14" s="164" customFormat="1" ht="15" x14ac:dyDescent="0.15">
      <c r="A8629" s="164" t="s">
        <v>521</v>
      </c>
      <c r="B8629" s="164" t="s">
        <v>647</v>
      </c>
      <c r="C8629" s="164" t="s">
        <v>523</v>
      </c>
      <c r="D8629" s="164" t="s">
        <v>525</v>
      </c>
      <c r="E8629" s="164" t="s">
        <v>519</v>
      </c>
      <c r="F8629" s="193">
        <v>45688</v>
      </c>
      <c r="G8629" s="164" t="s">
        <v>650</v>
      </c>
      <c r="H8629" s="194">
        <v>500892</v>
      </c>
      <c r="I8629" s="164" t="s">
        <v>16</v>
      </c>
      <c r="L8629" s="164">
        <v>2024</v>
      </c>
      <c r="M8629" s="164" t="s">
        <v>525</v>
      </c>
      <c r="N8629" s="164" t="s">
        <v>569</v>
      </c>
    </row>
    <row r="8630" spans="1:14" s="164" customFormat="1" ht="15" x14ac:dyDescent="0.15">
      <c r="A8630" s="164" t="s">
        <v>521</v>
      </c>
      <c r="B8630" s="164" t="s">
        <v>647</v>
      </c>
      <c r="C8630" s="164" t="s">
        <v>535</v>
      </c>
      <c r="D8630" s="164" t="s">
        <v>525</v>
      </c>
      <c r="E8630" s="164" t="s">
        <v>531</v>
      </c>
      <c r="F8630" s="193">
        <v>45688</v>
      </c>
      <c r="G8630" s="164" t="s">
        <v>650</v>
      </c>
      <c r="H8630" s="194">
        <v>40174</v>
      </c>
      <c r="I8630" s="164" t="s">
        <v>16</v>
      </c>
      <c r="L8630" s="164">
        <v>2024</v>
      </c>
      <c r="M8630" s="164" t="s">
        <v>525</v>
      </c>
      <c r="N8630" s="164" t="s">
        <v>569</v>
      </c>
    </row>
    <row r="8631" spans="1:14" s="164" customFormat="1" ht="15" x14ac:dyDescent="0.15">
      <c r="A8631" s="164" t="s">
        <v>521</v>
      </c>
      <c r="B8631" s="164" t="s">
        <v>647</v>
      </c>
      <c r="C8631" s="164" t="s">
        <v>523</v>
      </c>
      <c r="D8631" s="164" t="s">
        <v>525</v>
      </c>
      <c r="E8631" s="164" t="s">
        <v>531</v>
      </c>
      <c r="F8631" s="193">
        <v>45688</v>
      </c>
      <c r="G8631" s="164" t="s">
        <v>650</v>
      </c>
      <c r="H8631" s="194">
        <v>896064</v>
      </c>
      <c r="I8631" s="164" t="s">
        <v>16</v>
      </c>
      <c r="L8631" s="164">
        <v>2024</v>
      </c>
      <c r="M8631" s="164" t="s">
        <v>525</v>
      </c>
      <c r="N8631" s="164" t="s">
        <v>569</v>
      </c>
    </row>
    <row r="8632" spans="1:14" s="164" customFormat="1" ht="15" x14ac:dyDescent="0.15">
      <c r="A8632" s="164" t="s">
        <v>521</v>
      </c>
      <c r="B8632" s="164" t="s">
        <v>647</v>
      </c>
      <c r="C8632" s="164" t="s">
        <v>523</v>
      </c>
      <c r="D8632" s="164" t="s">
        <v>525</v>
      </c>
      <c r="E8632" s="164" t="s">
        <v>525</v>
      </c>
      <c r="F8632" s="193">
        <v>45688</v>
      </c>
      <c r="G8632" s="164" t="s">
        <v>648</v>
      </c>
      <c r="H8632" s="194">
        <v>24385</v>
      </c>
      <c r="I8632" s="164" t="s">
        <v>16</v>
      </c>
      <c r="L8632" s="164">
        <v>2024</v>
      </c>
      <c r="M8632" s="164" t="s">
        <v>525</v>
      </c>
      <c r="N8632" s="164" t="s">
        <v>569</v>
      </c>
    </row>
    <row r="8633" spans="1:14" s="164" customFormat="1" ht="15" x14ac:dyDescent="0.15">
      <c r="A8633" s="164" t="s">
        <v>521</v>
      </c>
      <c r="B8633" s="164" t="s">
        <v>617</v>
      </c>
      <c r="C8633" s="164" t="s">
        <v>523</v>
      </c>
      <c r="D8633" s="164" t="s">
        <v>525</v>
      </c>
      <c r="E8633" s="164" t="s">
        <v>519</v>
      </c>
      <c r="F8633" s="193">
        <v>45688</v>
      </c>
      <c r="G8633" s="164" t="s">
        <v>651</v>
      </c>
      <c r="H8633" s="194">
        <v>47135</v>
      </c>
      <c r="I8633" s="164" t="s">
        <v>16</v>
      </c>
      <c r="L8633" s="164">
        <v>2024</v>
      </c>
      <c r="M8633" s="164" t="s">
        <v>525</v>
      </c>
      <c r="N8633" s="164" t="s">
        <v>569</v>
      </c>
    </row>
    <row r="8634" spans="1:14" s="164" customFormat="1" ht="15" x14ac:dyDescent="0.15">
      <c r="A8634" s="164" t="s">
        <v>521</v>
      </c>
      <c r="B8634" s="164" t="s">
        <v>647</v>
      </c>
      <c r="C8634" s="164" t="s">
        <v>523</v>
      </c>
      <c r="D8634" s="164" t="s">
        <v>525</v>
      </c>
      <c r="E8634" s="164" t="s">
        <v>525</v>
      </c>
      <c r="F8634" s="193">
        <v>45688</v>
      </c>
      <c r="G8634" s="164" t="s">
        <v>651</v>
      </c>
      <c r="H8634" s="194">
        <v>77440</v>
      </c>
      <c r="I8634" s="164" t="s">
        <v>16</v>
      </c>
      <c r="L8634" s="164">
        <v>2024</v>
      </c>
      <c r="M8634" s="164" t="s">
        <v>525</v>
      </c>
      <c r="N8634" s="164" t="s">
        <v>569</v>
      </c>
    </row>
    <row r="8635" spans="1:14" s="164" customFormat="1" ht="15" x14ac:dyDescent="0.15">
      <c r="A8635" s="164" t="s">
        <v>521</v>
      </c>
      <c r="B8635" s="164" t="s">
        <v>647</v>
      </c>
      <c r="C8635" s="164" t="s">
        <v>523</v>
      </c>
      <c r="D8635" s="164" t="s">
        <v>525</v>
      </c>
      <c r="E8635" s="164" t="s">
        <v>531</v>
      </c>
      <c r="F8635" s="193">
        <v>45688</v>
      </c>
      <c r="G8635" s="164" t="s">
        <v>651</v>
      </c>
      <c r="H8635" s="194">
        <v>134482</v>
      </c>
      <c r="I8635" s="164" t="s">
        <v>16</v>
      </c>
      <c r="L8635" s="164">
        <v>2024</v>
      </c>
      <c r="M8635" s="164" t="s">
        <v>525</v>
      </c>
      <c r="N8635" s="164" t="s">
        <v>569</v>
      </c>
    </row>
    <row r="8636" spans="1:14" s="164" customFormat="1" ht="15" x14ac:dyDescent="0.15">
      <c r="A8636" s="164" t="s">
        <v>521</v>
      </c>
      <c r="B8636" s="164" t="s">
        <v>647</v>
      </c>
      <c r="C8636" s="164" t="s">
        <v>523</v>
      </c>
      <c r="D8636" s="164" t="s">
        <v>525</v>
      </c>
      <c r="E8636" s="164" t="s">
        <v>525</v>
      </c>
      <c r="F8636" s="193">
        <v>45688</v>
      </c>
      <c r="G8636" s="164" t="s">
        <v>649</v>
      </c>
      <c r="H8636" s="194">
        <v>608276</v>
      </c>
      <c r="I8636" s="164" t="s">
        <v>16</v>
      </c>
      <c r="L8636" s="164">
        <v>2024</v>
      </c>
      <c r="M8636" s="164" t="s">
        <v>525</v>
      </c>
      <c r="N8636" s="164" t="s">
        <v>569</v>
      </c>
    </row>
    <row r="8637" spans="1:14" s="164" customFormat="1" ht="15" x14ac:dyDescent="0.15">
      <c r="A8637" s="164" t="s">
        <v>521</v>
      </c>
      <c r="B8637" s="164" t="s">
        <v>617</v>
      </c>
      <c r="C8637" s="164" t="s">
        <v>523</v>
      </c>
      <c r="D8637" s="164" t="s">
        <v>525</v>
      </c>
      <c r="E8637" s="164" t="s">
        <v>525</v>
      </c>
      <c r="F8637" s="193">
        <v>45687</v>
      </c>
      <c r="G8637" s="164" t="s">
        <v>568</v>
      </c>
      <c r="H8637" s="194">
        <v>557911</v>
      </c>
      <c r="I8637" s="164" t="s">
        <v>22</v>
      </c>
      <c r="L8637" s="164">
        <v>2024</v>
      </c>
      <c r="M8637" s="164" t="s">
        <v>525</v>
      </c>
      <c r="N8637" s="164" t="s">
        <v>569</v>
      </c>
    </row>
    <row r="8638" spans="1:14" s="164" customFormat="1" ht="15" x14ac:dyDescent="0.15">
      <c r="A8638" s="164" t="s">
        <v>521</v>
      </c>
      <c r="B8638" s="164" t="s">
        <v>647</v>
      </c>
      <c r="C8638" s="164" t="s">
        <v>523</v>
      </c>
      <c r="D8638" s="164" t="s">
        <v>525</v>
      </c>
      <c r="E8638" s="164" t="s">
        <v>525</v>
      </c>
      <c r="F8638" s="193">
        <v>45687</v>
      </c>
      <c r="G8638" s="164" t="s">
        <v>650</v>
      </c>
      <c r="H8638" s="194">
        <v>1429606</v>
      </c>
      <c r="I8638" s="164" t="s">
        <v>16</v>
      </c>
      <c r="L8638" s="164">
        <v>2024</v>
      </c>
      <c r="M8638" s="164" t="s">
        <v>525</v>
      </c>
      <c r="N8638" s="164" t="s">
        <v>569</v>
      </c>
    </row>
    <row r="8639" spans="1:14" s="164" customFormat="1" ht="15" x14ac:dyDescent="0.15">
      <c r="A8639" s="164" t="s">
        <v>521</v>
      </c>
      <c r="B8639" s="164" t="s">
        <v>586</v>
      </c>
      <c r="C8639" s="164" t="s">
        <v>523</v>
      </c>
      <c r="D8639" s="164" t="s">
        <v>525</v>
      </c>
      <c r="E8639" s="164" t="s">
        <v>525</v>
      </c>
      <c r="F8639" s="193">
        <v>45687</v>
      </c>
      <c r="G8639" s="164" t="s">
        <v>568</v>
      </c>
      <c r="H8639" s="194">
        <v>330389</v>
      </c>
      <c r="I8639" s="164" t="s">
        <v>22</v>
      </c>
      <c r="L8639" s="164">
        <v>2024</v>
      </c>
      <c r="M8639" s="164" t="s">
        <v>525</v>
      </c>
      <c r="N8639" s="164" t="s">
        <v>569</v>
      </c>
    </row>
    <row r="8640" spans="1:14" s="164" customFormat="1" ht="15" x14ac:dyDescent="0.15">
      <c r="A8640" s="164" t="s">
        <v>521</v>
      </c>
      <c r="B8640" s="164" t="s">
        <v>647</v>
      </c>
      <c r="C8640" s="164" t="s">
        <v>535</v>
      </c>
      <c r="D8640" s="164" t="s">
        <v>525</v>
      </c>
      <c r="E8640" s="164" t="s">
        <v>519</v>
      </c>
      <c r="F8640" s="193">
        <v>45687</v>
      </c>
      <c r="G8640" s="164" t="s">
        <v>650</v>
      </c>
      <c r="H8640" s="194">
        <v>24310</v>
      </c>
      <c r="I8640" s="164" t="s">
        <v>16</v>
      </c>
      <c r="L8640" s="164">
        <v>2024</v>
      </c>
      <c r="M8640" s="164" t="s">
        <v>525</v>
      </c>
      <c r="N8640" s="164" t="s">
        <v>569</v>
      </c>
    </row>
    <row r="8641" spans="1:14" s="164" customFormat="1" ht="15" x14ac:dyDescent="0.15">
      <c r="A8641" s="164" t="s">
        <v>521</v>
      </c>
      <c r="B8641" s="164" t="s">
        <v>617</v>
      </c>
      <c r="C8641" s="164" t="s">
        <v>523</v>
      </c>
      <c r="D8641" s="164" t="s">
        <v>525</v>
      </c>
      <c r="E8641" s="164" t="s">
        <v>525</v>
      </c>
      <c r="F8641" s="193">
        <v>45687</v>
      </c>
      <c r="G8641" s="164" t="s">
        <v>589</v>
      </c>
      <c r="H8641" s="194">
        <v>446096</v>
      </c>
      <c r="I8641" s="164" t="s">
        <v>22</v>
      </c>
      <c r="L8641" s="164">
        <v>2024</v>
      </c>
      <c r="M8641" s="164" t="s">
        <v>525</v>
      </c>
      <c r="N8641" s="164" t="s">
        <v>569</v>
      </c>
    </row>
    <row r="8642" spans="1:14" s="164" customFormat="1" ht="15" x14ac:dyDescent="0.15">
      <c r="A8642" s="164" t="s">
        <v>521</v>
      </c>
      <c r="B8642" s="164" t="s">
        <v>647</v>
      </c>
      <c r="C8642" s="164" t="s">
        <v>523</v>
      </c>
      <c r="D8642" s="164" t="s">
        <v>525</v>
      </c>
      <c r="E8642" s="164" t="s">
        <v>519</v>
      </c>
      <c r="F8642" s="193">
        <v>45687</v>
      </c>
      <c r="G8642" s="164" t="s">
        <v>650</v>
      </c>
      <c r="H8642" s="194">
        <v>1332388</v>
      </c>
      <c r="I8642" s="164" t="s">
        <v>16</v>
      </c>
      <c r="L8642" s="164">
        <v>2024</v>
      </c>
      <c r="M8642" s="164" t="s">
        <v>525</v>
      </c>
      <c r="N8642" s="164" t="s">
        <v>569</v>
      </c>
    </row>
    <row r="8643" spans="1:14" s="164" customFormat="1" ht="15" x14ac:dyDescent="0.15">
      <c r="A8643" s="164" t="s">
        <v>521</v>
      </c>
      <c r="B8643" s="164" t="s">
        <v>603</v>
      </c>
      <c r="C8643" s="164" t="s">
        <v>523</v>
      </c>
      <c r="D8643" s="164" t="s">
        <v>525</v>
      </c>
      <c r="E8643" s="164" t="s">
        <v>525</v>
      </c>
      <c r="F8643" s="193">
        <v>45687</v>
      </c>
      <c r="G8643" s="164" t="s">
        <v>604</v>
      </c>
      <c r="H8643" s="194">
        <v>35132</v>
      </c>
      <c r="I8643" s="164" t="s">
        <v>22</v>
      </c>
      <c r="L8643" s="164">
        <v>2024</v>
      </c>
      <c r="M8643" s="164" t="s">
        <v>525</v>
      </c>
      <c r="N8643" s="164" t="s">
        <v>569</v>
      </c>
    </row>
    <row r="8644" spans="1:14" s="164" customFormat="1" ht="15" x14ac:dyDescent="0.15">
      <c r="A8644" s="164" t="s">
        <v>521</v>
      </c>
      <c r="B8644" s="164" t="s">
        <v>647</v>
      </c>
      <c r="C8644" s="164" t="s">
        <v>535</v>
      </c>
      <c r="D8644" s="164" t="s">
        <v>525</v>
      </c>
      <c r="E8644" s="164" t="s">
        <v>531</v>
      </c>
      <c r="F8644" s="193">
        <v>45687</v>
      </c>
      <c r="G8644" s="164" t="s">
        <v>650</v>
      </c>
      <c r="H8644" s="194">
        <v>103290</v>
      </c>
      <c r="I8644" s="164" t="s">
        <v>16</v>
      </c>
      <c r="L8644" s="164">
        <v>2024</v>
      </c>
      <c r="M8644" s="164" t="s">
        <v>525</v>
      </c>
      <c r="N8644" s="164" t="s">
        <v>569</v>
      </c>
    </row>
    <row r="8645" spans="1:14" s="164" customFormat="1" ht="15" x14ac:dyDescent="0.15">
      <c r="A8645" s="164" t="s">
        <v>521</v>
      </c>
      <c r="B8645" s="164" t="s">
        <v>617</v>
      </c>
      <c r="C8645" s="164" t="s">
        <v>523</v>
      </c>
      <c r="D8645" s="164" t="s">
        <v>525</v>
      </c>
      <c r="E8645" s="164" t="s">
        <v>525</v>
      </c>
      <c r="F8645" s="193">
        <v>45687</v>
      </c>
      <c r="G8645" s="164" t="s">
        <v>23</v>
      </c>
      <c r="H8645" s="194">
        <v>899052</v>
      </c>
      <c r="I8645" s="164" t="s">
        <v>22</v>
      </c>
      <c r="L8645" s="164">
        <v>2024</v>
      </c>
      <c r="M8645" s="164" t="s">
        <v>525</v>
      </c>
      <c r="N8645" s="164" t="s">
        <v>569</v>
      </c>
    </row>
    <row r="8646" spans="1:14" s="164" customFormat="1" ht="15" x14ac:dyDescent="0.15">
      <c r="A8646" s="164" t="s">
        <v>521</v>
      </c>
      <c r="B8646" s="164" t="s">
        <v>647</v>
      </c>
      <c r="C8646" s="164" t="s">
        <v>523</v>
      </c>
      <c r="D8646" s="164" t="s">
        <v>525</v>
      </c>
      <c r="E8646" s="164" t="s">
        <v>531</v>
      </c>
      <c r="F8646" s="193">
        <v>45687</v>
      </c>
      <c r="G8646" s="164" t="s">
        <v>650</v>
      </c>
      <c r="H8646" s="194">
        <v>1662954</v>
      </c>
      <c r="I8646" s="164" t="s">
        <v>16</v>
      </c>
      <c r="L8646" s="164">
        <v>2024</v>
      </c>
      <c r="M8646" s="164" t="s">
        <v>525</v>
      </c>
      <c r="N8646" s="164" t="s">
        <v>569</v>
      </c>
    </row>
    <row r="8647" spans="1:14" s="164" customFormat="1" ht="15" x14ac:dyDescent="0.15">
      <c r="A8647" s="164" t="s">
        <v>521</v>
      </c>
      <c r="B8647" s="164" t="s">
        <v>617</v>
      </c>
      <c r="C8647" s="164" t="s">
        <v>523</v>
      </c>
      <c r="D8647" s="164" t="s">
        <v>525</v>
      </c>
      <c r="E8647" s="164" t="s">
        <v>531</v>
      </c>
      <c r="F8647" s="193">
        <v>45687</v>
      </c>
      <c r="G8647" s="164" t="s">
        <v>23</v>
      </c>
      <c r="H8647" s="194">
        <v>1585082</v>
      </c>
      <c r="I8647" s="164" t="s">
        <v>22</v>
      </c>
      <c r="L8647" s="164">
        <v>2024</v>
      </c>
      <c r="M8647" s="164" t="s">
        <v>525</v>
      </c>
      <c r="N8647" s="164" t="s">
        <v>569</v>
      </c>
    </row>
    <row r="8648" spans="1:14" s="164" customFormat="1" ht="15" x14ac:dyDescent="0.15">
      <c r="A8648" s="164" t="s">
        <v>521</v>
      </c>
      <c r="B8648" s="164" t="s">
        <v>647</v>
      </c>
      <c r="C8648" s="164" t="s">
        <v>523</v>
      </c>
      <c r="D8648" s="164" t="s">
        <v>525</v>
      </c>
      <c r="E8648" s="164" t="s">
        <v>525</v>
      </c>
      <c r="F8648" s="193">
        <v>45687</v>
      </c>
      <c r="G8648" s="164" t="s">
        <v>648</v>
      </c>
      <c r="H8648" s="194">
        <v>11636</v>
      </c>
      <c r="I8648" s="164" t="s">
        <v>16</v>
      </c>
      <c r="L8648" s="164">
        <v>2024</v>
      </c>
      <c r="M8648" s="164" t="s">
        <v>525</v>
      </c>
      <c r="N8648" s="164" t="s">
        <v>569</v>
      </c>
    </row>
    <row r="8649" spans="1:14" s="164" customFormat="1" ht="15" x14ac:dyDescent="0.15">
      <c r="A8649" s="164" t="s">
        <v>521</v>
      </c>
      <c r="B8649" s="164" t="s">
        <v>586</v>
      </c>
      <c r="C8649" s="164" t="s">
        <v>523</v>
      </c>
      <c r="D8649" s="164" t="s">
        <v>525</v>
      </c>
      <c r="E8649" s="164" t="s">
        <v>531</v>
      </c>
      <c r="F8649" s="193">
        <v>45687</v>
      </c>
      <c r="G8649" s="164" t="s">
        <v>23</v>
      </c>
      <c r="H8649" s="194">
        <v>87318</v>
      </c>
      <c r="I8649" s="164" t="s">
        <v>22</v>
      </c>
      <c r="L8649" s="164">
        <v>2024</v>
      </c>
      <c r="M8649" s="164" t="s">
        <v>525</v>
      </c>
      <c r="N8649" s="164" t="s">
        <v>569</v>
      </c>
    </row>
    <row r="8650" spans="1:14" s="164" customFormat="1" ht="15" x14ac:dyDescent="0.15">
      <c r="A8650" s="164" t="s">
        <v>521</v>
      </c>
      <c r="B8650" s="164" t="s">
        <v>647</v>
      </c>
      <c r="C8650" s="164" t="s">
        <v>523</v>
      </c>
      <c r="D8650" s="164" t="s">
        <v>525</v>
      </c>
      <c r="E8650" s="164" t="s">
        <v>531</v>
      </c>
      <c r="F8650" s="193">
        <v>45687</v>
      </c>
      <c r="G8650" s="164" t="s">
        <v>648</v>
      </c>
      <c r="H8650" s="194">
        <v>34417</v>
      </c>
      <c r="I8650" s="164" t="s">
        <v>16</v>
      </c>
      <c r="L8650" s="164">
        <v>2024</v>
      </c>
      <c r="M8650" s="164" t="s">
        <v>525</v>
      </c>
      <c r="N8650" s="164" t="s">
        <v>569</v>
      </c>
    </row>
    <row r="8651" spans="1:14" s="164" customFormat="1" ht="15" x14ac:dyDescent="0.15">
      <c r="A8651" s="164" t="s">
        <v>521</v>
      </c>
      <c r="B8651" s="164" t="s">
        <v>617</v>
      </c>
      <c r="C8651" s="164" t="s">
        <v>523</v>
      </c>
      <c r="D8651" s="164" t="s">
        <v>525</v>
      </c>
      <c r="E8651" s="164" t="s">
        <v>531</v>
      </c>
      <c r="F8651" s="193">
        <v>45687</v>
      </c>
      <c r="G8651" s="164" t="s">
        <v>621</v>
      </c>
      <c r="H8651" s="194">
        <v>440000</v>
      </c>
      <c r="I8651" s="164" t="s">
        <v>22</v>
      </c>
      <c r="L8651" s="164">
        <v>2024</v>
      </c>
      <c r="M8651" s="164" t="s">
        <v>525</v>
      </c>
      <c r="N8651" s="164" t="s">
        <v>569</v>
      </c>
    </row>
    <row r="8652" spans="1:14" s="164" customFormat="1" ht="15" x14ac:dyDescent="0.15">
      <c r="A8652" s="164" t="s">
        <v>521</v>
      </c>
      <c r="B8652" s="164" t="s">
        <v>617</v>
      </c>
      <c r="C8652" s="164" t="s">
        <v>523</v>
      </c>
      <c r="D8652" s="164" t="s">
        <v>525</v>
      </c>
      <c r="E8652" s="164" t="s">
        <v>519</v>
      </c>
      <c r="F8652" s="193">
        <v>45687</v>
      </c>
      <c r="G8652" s="164" t="s">
        <v>651</v>
      </c>
      <c r="H8652" s="194">
        <v>47135</v>
      </c>
      <c r="I8652" s="164" t="s">
        <v>16</v>
      </c>
      <c r="L8652" s="164">
        <v>2024</v>
      </c>
      <c r="M8652" s="164" t="s">
        <v>525</v>
      </c>
      <c r="N8652" s="164" t="s">
        <v>569</v>
      </c>
    </row>
    <row r="8653" spans="1:14" s="164" customFormat="1" ht="15" x14ac:dyDescent="0.15">
      <c r="A8653" s="164" t="s">
        <v>521</v>
      </c>
      <c r="B8653" s="164" t="s">
        <v>638</v>
      </c>
      <c r="C8653" s="164" t="s">
        <v>523</v>
      </c>
      <c r="D8653" s="164" t="s">
        <v>525</v>
      </c>
      <c r="E8653" s="164" t="s">
        <v>531</v>
      </c>
      <c r="F8653" s="193">
        <v>45687</v>
      </c>
      <c r="G8653" s="164" t="s">
        <v>621</v>
      </c>
      <c r="H8653" s="194">
        <v>9750</v>
      </c>
      <c r="I8653" s="164" t="s">
        <v>22</v>
      </c>
      <c r="L8653" s="164">
        <v>2024</v>
      </c>
      <c r="M8653" s="164" t="s">
        <v>525</v>
      </c>
      <c r="N8653" s="164" t="s">
        <v>569</v>
      </c>
    </row>
    <row r="8654" spans="1:14" s="164" customFormat="1" ht="15" x14ac:dyDescent="0.15">
      <c r="A8654" s="164" t="s">
        <v>521</v>
      </c>
      <c r="B8654" s="164" t="s">
        <v>647</v>
      </c>
      <c r="C8654" s="164" t="s">
        <v>523</v>
      </c>
      <c r="D8654" s="164" t="s">
        <v>525</v>
      </c>
      <c r="E8654" s="164" t="s">
        <v>525</v>
      </c>
      <c r="F8654" s="193">
        <v>45687</v>
      </c>
      <c r="G8654" s="164" t="s">
        <v>651</v>
      </c>
      <c r="H8654" s="194">
        <v>166283</v>
      </c>
      <c r="I8654" s="164" t="s">
        <v>16</v>
      </c>
      <c r="L8654" s="164">
        <v>2024</v>
      </c>
      <c r="M8654" s="164" t="s">
        <v>525</v>
      </c>
      <c r="N8654" s="164" t="s">
        <v>569</v>
      </c>
    </row>
    <row r="8655" spans="1:14" s="164" customFormat="1" ht="15" x14ac:dyDescent="0.15">
      <c r="A8655" s="164" t="s">
        <v>521</v>
      </c>
      <c r="B8655" s="164" t="s">
        <v>586</v>
      </c>
      <c r="C8655" s="164" t="s">
        <v>523</v>
      </c>
      <c r="D8655" s="164" t="s">
        <v>525</v>
      </c>
      <c r="E8655" s="164" t="s">
        <v>531</v>
      </c>
      <c r="F8655" s="193">
        <v>45687</v>
      </c>
      <c r="G8655" s="164" t="s">
        <v>722</v>
      </c>
      <c r="H8655" s="194">
        <v>87166</v>
      </c>
      <c r="I8655" s="164" t="s">
        <v>22</v>
      </c>
      <c r="L8655" s="164">
        <v>2024</v>
      </c>
      <c r="M8655" s="164" t="s">
        <v>525</v>
      </c>
      <c r="N8655" s="164" t="s">
        <v>569</v>
      </c>
    </row>
    <row r="8656" spans="1:14" s="164" customFormat="1" ht="15" x14ac:dyDescent="0.15">
      <c r="A8656" s="164" t="s">
        <v>521</v>
      </c>
      <c r="B8656" s="164" t="s">
        <v>647</v>
      </c>
      <c r="C8656" s="164" t="s">
        <v>523</v>
      </c>
      <c r="D8656" s="164" t="s">
        <v>525</v>
      </c>
      <c r="E8656" s="164" t="s">
        <v>531</v>
      </c>
      <c r="F8656" s="193">
        <v>45687</v>
      </c>
      <c r="G8656" s="164" t="s">
        <v>651</v>
      </c>
      <c r="H8656" s="194">
        <v>912606</v>
      </c>
      <c r="I8656" s="164" t="s">
        <v>16</v>
      </c>
      <c r="L8656" s="164">
        <v>2024</v>
      </c>
      <c r="M8656" s="164" t="s">
        <v>525</v>
      </c>
      <c r="N8656" s="164" t="s">
        <v>569</v>
      </c>
    </row>
    <row r="8657" spans="1:14" s="164" customFormat="1" ht="15" x14ac:dyDescent="0.15">
      <c r="A8657" s="164" t="s">
        <v>521</v>
      </c>
      <c r="B8657" s="164" t="s">
        <v>647</v>
      </c>
      <c r="C8657" s="164" t="s">
        <v>523</v>
      </c>
      <c r="D8657" s="164" t="s">
        <v>525</v>
      </c>
      <c r="E8657" s="164" t="s">
        <v>525</v>
      </c>
      <c r="F8657" s="193">
        <v>45687</v>
      </c>
      <c r="G8657" s="164" t="s">
        <v>649</v>
      </c>
      <c r="H8657" s="194">
        <v>2573261</v>
      </c>
      <c r="I8657" s="164" t="s">
        <v>16</v>
      </c>
      <c r="L8657" s="164">
        <v>2024</v>
      </c>
      <c r="M8657" s="164" t="s">
        <v>525</v>
      </c>
      <c r="N8657" s="164" t="s">
        <v>569</v>
      </c>
    </row>
    <row r="8658" spans="1:14" s="164" customFormat="1" ht="15" x14ac:dyDescent="0.15">
      <c r="A8658" s="164" t="s">
        <v>521</v>
      </c>
      <c r="B8658" s="164" t="s">
        <v>647</v>
      </c>
      <c r="C8658" s="164" t="s">
        <v>523</v>
      </c>
      <c r="D8658" s="164" t="s">
        <v>525</v>
      </c>
      <c r="E8658" s="164" t="s">
        <v>531</v>
      </c>
      <c r="F8658" s="193">
        <v>45687</v>
      </c>
      <c r="G8658" s="164" t="s">
        <v>649</v>
      </c>
      <c r="H8658" s="194">
        <v>153967</v>
      </c>
      <c r="I8658" s="164" t="s">
        <v>16</v>
      </c>
      <c r="L8658" s="164">
        <v>2024</v>
      </c>
      <c r="M8658" s="164" t="s">
        <v>525</v>
      </c>
      <c r="N8658" s="164" t="s">
        <v>569</v>
      </c>
    </row>
    <row r="8659" spans="1:14" s="164" customFormat="1" ht="15" x14ac:dyDescent="0.15">
      <c r="A8659" s="164" t="s">
        <v>521</v>
      </c>
      <c r="B8659" s="164" t="s">
        <v>647</v>
      </c>
      <c r="C8659" s="164" t="s">
        <v>523</v>
      </c>
      <c r="D8659" s="164" t="s">
        <v>525</v>
      </c>
      <c r="E8659" s="164" t="s">
        <v>525</v>
      </c>
      <c r="F8659" s="193">
        <v>45686</v>
      </c>
      <c r="G8659" s="164" t="s">
        <v>650</v>
      </c>
      <c r="H8659" s="194">
        <v>307492</v>
      </c>
      <c r="I8659" s="164" t="s">
        <v>16</v>
      </c>
      <c r="L8659" s="164">
        <v>2024</v>
      </c>
      <c r="M8659" s="164" t="s">
        <v>525</v>
      </c>
      <c r="N8659" s="164" t="s">
        <v>569</v>
      </c>
    </row>
    <row r="8660" spans="1:14" s="164" customFormat="1" ht="15" x14ac:dyDescent="0.15">
      <c r="A8660" s="164" t="s">
        <v>521</v>
      </c>
      <c r="B8660" s="164" t="s">
        <v>647</v>
      </c>
      <c r="C8660" s="164" t="s">
        <v>535</v>
      </c>
      <c r="D8660" s="164" t="s">
        <v>525</v>
      </c>
      <c r="E8660" s="164" t="s">
        <v>519</v>
      </c>
      <c r="F8660" s="193">
        <v>45686</v>
      </c>
      <c r="G8660" s="164" t="s">
        <v>650</v>
      </c>
      <c r="H8660" s="194">
        <v>16830</v>
      </c>
      <c r="I8660" s="164" t="s">
        <v>16</v>
      </c>
      <c r="L8660" s="164">
        <v>2024</v>
      </c>
      <c r="M8660" s="164" t="s">
        <v>525</v>
      </c>
      <c r="N8660" s="164" t="s">
        <v>569</v>
      </c>
    </row>
    <row r="8661" spans="1:14" s="164" customFormat="1" ht="15" x14ac:dyDescent="0.15">
      <c r="A8661" s="164" t="s">
        <v>521</v>
      </c>
      <c r="B8661" s="164" t="s">
        <v>647</v>
      </c>
      <c r="C8661" s="164" t="s">
        <v>523</v>
      </c>
      <c r="D8661" s="164" t="s">
        <v>525</v>
      </c>
      <c r="E8661" s="164" t="s">
        <v>519</v>
      </c>
      <c r="F8661" s="193">
        <v>45686</v>
      </c>
      <c r="G8661" s="164" t="s">
        <v>650</v>
      </c>
      <c r="H8661" s="194">
        <v>519886</v>
      </c>
      <c r="I8661" s="164" t="s">
        <v>16</v>
      </c>
      <c r="L8661" s="164">
        <v>2024</v>
      </c>
      <c r="M8661" s="164" t="s">
        <v>525</v>
      </c>
      <c r="N8661" s="164" t="s">
        <v>569</v>
      </c>
    </row>
    <row r="8662" spans="1:14" s="164" customFormat="1" ht="15" x14ac:dyDescent="0.15">
      <c r="A8662" s="164" t="s">
        <v>521</v>
      </c>
      <c r="B8662" s="164" t="s">
        <v>647</v>
      </c>
      <c r="C8662" s="164" t="s">
        <v>535</v>
      </c>
      <c r="D8662" s="164" t="s">
        <v>525</v>
      </c>
      <c r="E8662" s="164" t="s">
        <v>531</v>
      </c>
      <c r="F8662" s="193">
        <v>45686</v>
      </c>
      <c r="G8662" s="164" t="s">
        <v>650</v>
      </c>
      <c r="H8662" s="194">
        <v>34100</v>
      </c>
      <c r="I8662" s="164" t="s">
        <v>16</v>
      </c>
      <c r="L8662" s="164">
        <v>2024</v>
      </c>
      <c r="M8662" s="164" t="s">
        <v>525</v>
      </c>
      <c r="N8662" s="164" t="s">
        <v>569</v>
      </c>
    </row>
    <row r="8663" spans="1:14" s="164" customFormat="1" ht="15" x14ac:dyDescent="0.15">
      <c r="A8663" s="164" t="s">
        <v>521</v>
      </c>
      <c r="B8663" s="164" t="s">
        <v>647</v>
      </c>
      <c r="C8663" s="164" t="s">
        <v>523</v>
      </c>
      <c r="D8663" s="164" t="s">
        <v>525</v>
      </c>
      <c r="E8663" s="164" t="s">
        <v>531</v>
      </c>
      <c r="F8663" s="193">
        <v>45686</v>
      </c>
      <c r="G8663" s="164" t="s">
        <v>650</v>
      </c>
      <c r="H8663" s="194">
        <v>1216835</v>
      </c>
      <c r="I8663" s="164" t="s">
        <v>16</v>
      </c>
      <c r="L8663" s="164">
        <v>2024</v>
      </c>
      <c r="M8663" s="164" t="s">
        <v>525</v>
      </c>
      <c r="N8663" s="164" t="s">
        <v>569</v>
      </c>
    </row>
    <row r="8664" spans="1:14" s="164" customFormat="1" ht="15" x14ac:dyDescent="0.15">
      <c r="A8664" s="164" t="s">
        <v>521</v>
      </c>
      <c r="B8664" s="164" t="s">
        <v>647</v>
      </c>
      <c r="C8664" s="164" t="s">
        <v>523</v>
      </c>
      <c r="D8664" s="164" t="s">
        <v>525</v>
      </c>
      <c r="E8664" s="164" t="s">
        <v>525</v>
      </c>
      <c r="F8664" s="193">
        <v>45686</v>
      </c>
      <c r="G8664" s="164" t="s">
        <v>648</v>
      </c>
      <c r="H8664" s="194">
        <v>175203</v>
      </c>
      <c r="I8664" s="164" t="s">
        <v>16</v>
      </c>
      <c r="L8664" s="164">
        <v>2024</v>
      </c>
      <c r="M8664" s="164" t="s">
        <v>525</v>
      </c>
      <c r="N8664" s="164" t="s">
        <v>569</v>
      </c>
    </row>
    <row r="8665" spans="1:14" s="164" customFormat="1" ht="15" x14ac:dyDescent="0.15">
      <c r="A8665" s="164" t="s">
        <v>521</v>
      </c>
      <c r="B8665" s="164" t="s">
        <v>647</v>
      </c>
      <c r="C8665" s="164" t="s">
        <v>535</v>
      </c>
      <c r="D8665" s="164" t="s">
        <v>525</v>
      </c>
      <c r="E8665" s="164" t="s">
        <v>531</v>
      </c>
      <c r="F8665" s="193">
        <v>45686</v>
      </c>
      <c r="G8665" s="164" t="s">
        <v>648</v>
      </c>
      <c r="H8665" s="194">
        <v>1478</v>
      </c>
      <c r="I8665" s="164" t="s">
        <v>16</v>
      </c>
      <c r="L8665" s="164">
        <v>2024</v>
      </c>
      <c r="M8665" s="164" t="s">
        <v>525</v>
      </c>
      <c r="N8665" s="164" t="s">
        <v>569</v>
      </c>
    </row>
    <row r="8666" spans="1:14" s="164" customFormat="1" ht="15" x14ac:dyDescent="0.15">
      <c r="A8666" s="164" t="s">
        <v>521</v>
      </c>
      <c r="B8666" s="164" t="s">
        <v>647</v>
      </c>
      <c r="C8666" s="164" t="s">
        <v>523</v>
      </c>
      <c r="D8666" s="164" t="s">
        <v>525</v>
      </c>
      <c r="E8666" s="164" t="s">
        <v>525</v>
      </c>
      <c r="F8666" s="193">
        <v>45686</v>
      </c>
      <c r="G8666" s="164" t="s">
        <v>651</v>
      </c>
      <c r="H8666" s="194">
        <v>166639</v>
      </c>
      <c r="I8666" s="164" t="s">
        <v>16</v>
      </c>
      <c r="L8666" s="164">
        <v>2024</v>
      </c>
      <c r="M8666" s="164" t="s">
        <v>525</v>
      </c>
      <c r="N8666" s="164" t="s">
        <v>569</v>
      </c>
    </row>
    <row r="8667" spans="1:14" s="164" customFormat="1" ht="15" x14ac:dyDescent="0.15">
      <c r="A8667" s="164" t="s">
        <v>521</v>
      </c>
      <c r="B8667" s="164" t="s">
        <v>647</v>
      </c>
      <c r="C8667" s="164" t="s">
        <v>523</v>
      </c>
      <c r="D8667" s="164" t="s">
        <v>525</v>
      </c>
      <c r="E8667" s="164" t="s">
        <v>531</v>
      </c>
      <c r="F8667" s="193">
        <v>45686</v>
      </c>
      <c r="G8667" s="164" t="s">
        <v>651</v>
      </c>
      <c r="H8667" s="194">
        <v>284328</v>
      </c>
      <c r="I8667" s="164" t="s">
        <v>16</v>
      </c>
      <c r="L8667" s="164">
        <v>2024</v>
      </c>
      <c r="M8667" s="164" t="s">
        <v>525</v>
      </c>
      <c r="N8667" s="164" t="s">
        <v>569</v>
      </c>
    </row>
    <row r="8668" spans="1:14" s="164" customFormat="1" ht="15" x14ac:dyDescent="0.15">
      <c r="A8668" s="164" t="s">
        <v>521</v>
      </c>
      <c r="B8668" s="164" t="s">
        <v>647</v>
      </c>
      <c r="C8668" s="164" t="s">
        <v>523</v>
      </c>
      <c r="D8668" s="164" t="s">
        <v>525</v>
      </c>
      <c r="E8668" s="164" t="s">
        <v>525</v>
      </c>
      <c r="F8668" s="193">
        <v>45686</v>
      </c>
      <c r="G8668" s="164" t="s">
        <v>649</v>
      </c>
      <c r="H8668" s="194">
        <v>311234</v>
      </c>
      <c r="I8668" s="164" t="s">
        <v>16</v>
      </c>
      <c r="L8668" s="164">
        <v>2024</v>
      </c>
      <c r="M8668" s="164" t="s">
        <v>525</v>
      </c>
      <c r="N8668" s="164" t="s">
        <v>569</v>
      </c>
    </row>
    <row r="8669" spans="1:14" s="164" customFormat="1" ht="15" x14ac:dyDescent="0.15">
      <c r="A8669" s="164" t="s">
        <v>521</v>
      </c>
      <c r="B8669" s="164" t="s">
        <v>647</v>
      </c>
      <c r="C8669" s="164" t="s">
        <v>523</v>
      </c>
      <c r="D8669" s="164" t="s">
        <v>525</v>
      </c>
      <c r="E8669" s="164" t="s">
        <v>531</v>
      </c>
      <c r="F8669" s="193">
        <v>45686</v>
      </c>
      <c r="G8669" s="164" t="s">
        <v>649</v>
      </c>
      <c r="H8669" s="194">
        <v>1296856</v>
      </c>
      <c r="I8669" s="164" t="s">
        <v>16</v>
      </c>
      <c r="L8669" s="164">
        <v>2024</v>
      </c>
      <c r="M8669" s="164" t="s">
        <v>525</v>
      </c>
      <c r="N8669" s="164" t="s">
        <v>569</v>
      </c>
    </row>
    <row r="8670" spans="1:14" s="164" customFormat="1" ht="15" x14ac:dyDescent="0.15">
      <c r="A8670" s="164" t="s">
        <v>521</v>
      </c>
      <c r="B8670" s="164" t="s">
        <v>617</v>
      </c>
      <c r="C8670" s="164" t="s">
        <v>523</v>
      </c>
      <c r="D8670" s="164" t="s">
        <v>525</v>
      </c>
      <c r="E8670" s="164" t="s">
        <v>519</v>
      </c>
      <c r="F8670" s="193">
        <v>45686</v>
      </c>
      <c r="G8670" s="164" t="s">
        <v>587</v>
      </c>
      <c r="H8670" s="194">
        <v>39184</v>
      </c>
      <c r="I8670" s="164" t="s">
        <v>22</v>
      </c>
      <c r="L8670" s="164">
        <v>2024</v>
      </c>
      <c r="M8670" s="164" t="s">
        <v>525</v>
      </c>
      <c r="N8670" s="164" t="s">
        <v>569</v>
      </c>
    </row>
    <row r="8671" spans="1:14" s="164" customFormat="1" ht="15" x14ac:dyDescent="0.15">
      <c r="A8671" s="164" t="s">
        <v>521</v>
      </c>
      <c r="B8671" s="164" t="s">
        <v>617</v>
      </c>
      <c r="C8671" s="164" t="s">
        <v>523</v>
      </c>
      <c r="D8671" s="164" t="s">
        <v>525</v>
      </c>
      <c r="E8671" s="164" t="s">
        <v>531</v>
      </c>
      <c r="F8671" s="193">
        <v>45686</v>
      </c>
      <c r="G8671" s="164" t="s">
        <v>587</v>
      </c>
      <c r="H8671" s="194">
        <v>225324</v>
      </c>
      <c r="I8671" s="164" t="s">
        <v>22</v>
      </c>
      <c r="L8671" s="164">
        <v>2024</v>
      </c>
      <c r="M8671" s="164" t="s">
        <v>525</v>
      </c>
      <c r="N8671" s="164" t="s">
        <v>569</v>
      </c>
    </row>
    <row r="8672" spans="1:14" s="164" customFormat="1" ht="15" x14ac:dyDescent="0.15">
      <c r="A8672" s="164" t="s">
        <v>521</v>
      </c>
      <c r="B8672" s="164" t="s">
        <v>617</v>
      </c>
      <c r="C8672" s="164" t="s">
        <v>523</v>
      </c>
      <c r="D8672" s="164" t="s">
        <v>525</v>
      </c>
      <c r="E8672" s="164" t="s">
        <v>531</v>
      </c>
      <c r="F8672" s="193">
        <v>45686</v>
      </c>
      <c r="G8672" s="164" t="s">
        <v>568</v>
      </c>
      <c r="H8672" s="194">
        <v>285120</v>
      </c>
      <c r="I8672" s="164" t="s">
        <v>22</v>
      </c>
      <c r="L8672" s="164">
        <v>2024</v>
      </c>
      <c r="M8672" s="164" t="s">
        <v>525</v>
      </c>
      <c r="N8672" s="164" t="s">
        <v>569</v>
      </c>
    </row>
    <row r="8673" spans="1:14" s="164" customFormat="1" ht="15" x14ac:dyDescent="0.15">
      <c r="A8673" s="164" t="s">
        <v>521</v>
      </c>
      <c r="B8673" s="164" t="s">
        <v>617</v>
      </c>
      <c r="C8673" s="164" t="s">
        <v>523</v>
      </c>
      <c r="D8673" s="164" t="s">
        <v>525</v>
      </c>
      <c r="E8673" s="164" t="s">
        <v>525</v>
      </c>
      <c r="F8673" s="193">
        <v>45686</v>
      </c>
      <c r="G8673" s="164" t="s">
        <v>589</v>
      </c>
      <c r="H8673" s="194">
        <v>262198</v>
      </c>
      <c r="I8673" s="164" t="s">
        <v>22</v>
      </c>
      <c r="L8673" s="164">
        <v>2024</v>
      </c>
      <c r="M8673" s="164" t="s">
        <v>525</v>
      </c>
      <c r="N8673" s="164" t="s">
        <v>569</v>
      </c>
    </row>
    <row r="8674" spans="1:14" s="164" customFormat="1" ht="15" x14ac:dyDescent="0.15">
      <c r="A8674" s="164" t="s">
        <v>521</v>
      </c>
      <c r="B8674" s="164" t="s">
        <v>617</v>
      </c>
      <c r="C8674" s="164" t="s">
        <v>523</v>
      </c>
      <c r="D8674" s="164" t="s">
        <v>525</v>
      </c>
      <c r="E8674" s="164" t="s">
        <v>519</v>
      </c>
      <c r="F8674" s="193">
        <v>45686</v>
      </c>
      <c r="G8674" s="164" t="s">
        <v>589</v>
      </c>
      <c r="H8674" s="194">
        <v>643500</v>
      </c>
      <c r="I8674" s="164" t="s">
        <v>22</v>
      </c>
      <c r="L8674" s="164">
        <v>2024</v>
      </c>
      <c r="M8674" s="164" t="s">
        <v>525</v>
      </c>
      <c r="N8674" s="164" t="s">
        <v>569</v>
      </c>
    </row>
    <row r="8675" spans="1:14" s="164" customFormat="1" ht="15" x14ac:dyDescent="0.15">
      <c r="A8675" s="164" t="s">
        <v>521</v>
      </c>
      <c r="B8675" s="164" t="s">
        <v>617</v>
      </c>
      <c r="C8675" s="164" t="s">
        <v>523</v>
      </c>
      <c r="D8675" s="164" t="s">
        <v>525</v>
      </c>
      <c r="E8675" s="164" t="s">
        <v>531</v>
      </c>
      <c r="F8675" s="193">
        <v>45686</v>
      </c>
      <c r="G8675" s="164" t="s">
        <v>589</v>
      </c>
      <c r="H8675" s="194">
        <v>3384278</v>
      </c>
      <c r="I8675" s="164" t="s">
        <v>22</v>
      </c>
      <c r="L8675" s="164">
        <v>2024</v>
      </c>
      <c r="M8675" s="164" t="s">
        <v>525</v>
      </c>
      <c r="N8675" s="164" t="s">
        <v>569</v>
      </c>
    </row>
    <row r="8676" spans="1:14" s="164" customFormat="1" ht="15" x14ac:dyDescent="0.15">
      <c r="A8676" s="164" t="s">
        <v>521</v>
      </c>
      <c r="B8676" s="164" t="s">
        <v>638</v>
      </c>
      <c r="C8676" s="164" t="s">
        <v>523</v>
      </c>
      <c r="D8676" s="164" t="s">
        <v>525</v>
      </c>
      <c r="E8676" s="164" t="s">
        <v>519</v>
      </c>
      <c r="F8676" s="193">
        <v>45686</v>
      </c>
      <c r="G8676" s="164" t="s">
        <v>589</v>
      </c>
      <c r="H8676" s="194">
        <v>1894750</v>
      </c>
      <c r="I8676" s="164" t="s">
        <v>22</v>
      </c>
      <c r="L8676" s="164">
        <v>2024</v>
      </c>
      <c r="M8676" s="164" t="s">
        <v>525</v>
      </c>
      <c r="N8676" s="164" t="s">
        <v>569</v>
      </c>
    </row>
    <row r="8677" spans="1:14" s="164" customFormat="1" ht="15" x14ac:dyDescent="0.15">
      <c r="A8677" s="164" t="s">
        <v>521</v>
      </c>
      <c r="B8677" s="164" t="s">
        <v>638</v>
      </c>
      <c r="C8677" s="164" t="s">
        <v>523</v>
      </c>
      <c r="D8677" s="164" t="s">
        <v>525</v>
      </c>
      <c r="E8677" s="164" t="s">
        <v>531</v>
      </c>
      <c r="F8677" s="193">
        <v>45686</v>
      </c>
      <c r="G8677" s="164" t="s">
        <v>589</v>
      </c>
      <c r="H8677" s="194">
        <v>1573000</v>
      </c>
      <c r="I8677" s="164" t="s">
        <v>22</v>
      </c>
      <c r="L8677" s="164">
        <v>2024</v>
      </c>
      <c r="M8677" s="164" t="s">
        <v>525</v>
      </c>
      <c r="N8677" s="164" t="s">
        <v>569</v>
      </c>
    </row>
    <row r="8678" spans="1:14" s="164" customFormat="1" ht="15" x14ac:dyDescent="0.15">
      <c r="A8678" s="164" t="s">
        <v>521</v>
      </c>
      <c r="B8678" s="164" t="s">
        <v>617</v>
      </c>
      <c r="C8678" s="164" t="s">
        <v>523</v>
      </c>
      <c r="D8678" s="164" t="s">
        <v>525</v>
      </c>
      <c r="E8678" s="164" t="s">
        <v>525</v>
      </c>
      <c r="F8678" s="193">
        <v>45686</v>
      </c>
      <c r="G8678" s="164" t="s">
        <v>23</v>
      </c>
      <c r="H8678" s="194">
        <v>439307</v>
      </c>
      <c r="I8678" s="164" t="s">
        <v>22</v>
      </c>
      <c r="L8678" s="164">
        <v>2024</v>
      </c>
      <c r="M8678" s="164" t="s">
        <v>525</v>
      </c>
      <c r="N8678" s="164" t="s">
        <v>569</v>
      </c>
    </row>
    <row r="8679" spans="1:14" s="164" customFormat="1" ht="15" x14ac:dyDescent="0.15">
      <c r="A8679" s="164" t="s">
        <v>521</v>
      </c>
      <c r="B8679" s="164" t="s">
        <v>617</v>
      </c>
      <c r="C8679" s="164" t="s">
        <v>523</v>
      </c>
      <c r="D8679" s="164" t="s">
        <v>525</v>
      </c>
      <c r="E8679" s="164" t="s">
        <v>531</v>
      </c>
      <c r="F8679" s="193">
        <v>45686</v>
      </c>
      <c r="G8679" s="164" t="s">
        <v>23</v>
      </c>
      <c r="H8679" s="194">
        <v>3687818</v>
      </c>
      <c r="I8679" s="164" t="s">
        <v>22</v>
      </c>
      <c r="L8679" s="164">
        <v>2024</v>
      </c>
      <c r="M8679" s="164" t="s">
        <v>525</v>
      </c>
      <c r="N8679" s="164" t="s">
        <v>569</v>
      </c>
    </row>
    <row r="8680" spans="1:14" s="164" customFormat="1" ht="15" x14ac:dyDescent="0.15">
      <c r="A8680" s="164" t="s">
        <v>521</v>
      </c>
      <c r="B8680" s="164" t="s">
        <v>638</v>
      </c>
      <c r="C8680" s="164" t="s">
        <v>523</v>
      </c>
      <c r="D8680" s="164" t="s">
        <v>525</v>
      </c>
      <c r="E8680" s="164" t="s">
        <v>525</v>
      </c>
      <c r="F8680" s="193">
        <v>45686</v>
      </c>
      <c r="G8680" s="164" t="s">
        <v>23</v>
      </c>
      <c r="H8680" s="194">
        <v>4191</v>
      </c>
      <c r="I8680" s="164" t="s">
        <v>22</v>
      </c>
      <c r="L8680" s="164">
        <v>2024</v>
      </c>
      <c r="M8680" s="164" t="s">
        <v>525</v>
      </c>
      <c r="N8680" s="164" t="s">
        <v>569</v>
      </c>
    </row>
    <row r="8681" spans="1:14" s="164" customFormat="1" ht="15" x14ac:dyDescent="0.15">
      <c r="A8681" s="164" t="s">
        <v>521</v>
      </c>
      <c r="B8681" s="164" t="s">
        <v>638</v>
      </c>
      <c r="C8681" s="164" t="s">
        <v>523</v>
      </c>
      <c r="D8681" s="164" t="s">
        <v>525</v>
      </c>
      <c r="E8681" s="164" t="s">
        <v>531</v>
      </c>
      <c r="F8681" s="193">
        <v>45686</v>
      </c>
      <c r="G8681" s="164" t="s">
        <v>23</v>
      </c>
      <c r="H8681" s="194">
        <v>38280</v>
      </c>
      <c r="I8681" s="164" t="s">
        <v>22</v>
      </c>
      <c r="L8681" s="164">
        <v>2024</v>
      </c>
      <c r="M8681" s="164" t="s">
        <v>525</v>
      </c>
      <c r="N8681" s="164" t="s">
        <v>569</v>
      </c>
    </row>
    <row r="8682" spans="1:14" s="164" customFormat="1" ht="15" x14ac:dyDescent="0.15">
      <c r="A8682" s="164" t="s">
        <v>521</v>
      </c>
      <c r="B8682" s="164" t="s">
        <v>586</v>
      </c>
      <c r="C8682" s="164" t="s">
        <v>523</v>
      </c>
      <c r="D8682" s="164" t="s">
        <v>525</v>
      </c>
      <c r="E8682" s="164" t="s">
        <v>531</v>
      </c>
      <c r="F8682" s="193">
        <v>45686</v>
      </c>
      <c r="G8682" s="164" t="s">
        <v>23</v>
      </c>
      <c r="H8682" s="194">
        <v>88077</v>
      </c>
      <c r="I8682" s="164" t="s">
        <v>22</v>
      </c>
      <c r="L8682" s="164">
        <v>2024</v>
      </c>
      <c r="M8682" s="164" t="s">
        <v>525</v>
      </c>
      <c r="N8682" s="164" t="s">
        <v>569</v>
      </c>
    </row>
    <row r="8683" spans="1:14" s="164" customFormat="1" ht="15" x14ac:dyDescent="0.15">
      <c r="A8683" s="164" t="s">
        <v>521</v>
      </c>
      <c r="B8683" s="164" t="s">
        <v>647</v>
      </c>
      <c r="C8683" s="164" t="s">
        <v>523</v>
      </c>
      <c r="D8683" s="164" t="s">
        <v>525</v>
      </c>
      <c r="E8683" s="164" t="s">
        <v>525</v>
      </c>
      <c r="F8683" s="193">
        <v>45685</v>
      </c>
      <c r="G8683" s="164" t="s">
        <v>650</v>
      </c>
      <c r="H8683" s="194">
        <v>247863</v>
      </c>
      <c r="I8683" s="164" t="s">
        <v>16</v>
      </c>
      <c r="L8683" s="164">
        <v>2024</v>
      </c>
      <c r="M8683" s="164" t="s">
        <v>525</v>
      </c>
      <c r="N8683" s="164" t="s">
        <v>569</v>
      </c>
    </row>
    <row r="8684" spans="1:14" s="164" customFormat="1" ht="15" x14ac:dyDescent="0.15">
      <c r="A8684" s="164" t="s">
        <v>521</v>
      </c>
      <c r="B8684" s="164" t="s">
        <v>647</v>
      </c>
      <c r="C8684" s="164" t="s">
        <v>535</v>
      </c>
      <c r="D8684" s="164" t="s">
        <v>525</v>
      </c>
      <c r="E8684" s="164" t="s">
        <v>519</v>
      </c>
      <c r="F8684" s="193">
        <v>45685</v>
      </c>
      <c r="G8684" s="164" t="s">
        <v>650</v>
      </c>
      <c r="H8684" s="194">
        <v>18700</v>
      </c>
      <c r="I8684" s="164" t="s">
        <v>16</v>
      </c>
      <c r="L8684" s="164">
        <v>2024</v>
      </c>
      <c r="M8684" s="164" t="s">
        <v>525</v>
      </c>
      <c r="N8684" s="164" t="s">
        <v>569</v>
      </c>
    </row>
    <row r="8685" spans="1:14" s="164" customFormat="1" ht="15" x14ac:dyDescent="0.15">
      <c r="A8685" s="164" t="s">
        <v>521</v>
      </c>
      <c r="B8685" s="164" t="s">
        <v>647</v>
      </c>
      <c r="C8685" s="164" t="s">
        <v>523</v>
      </c>
      <c r="D8685" s="164" t="s">
        <v>525</v>
      </c>
      <c r="E8685" s="164" t="s">
        <v>519</v>
      </c>
      <c r="F8685" s="193">
        <v>45685</v>
      </c>
      <c r="G8685" s="164" t="s">
        <v>650</v>
      </c>
      <c r="H8685" s="194">
        <v>982854</v>
      </c>
      <c r="I8685" s="164" t="s">
        <v>16</v>
      </c>
      <c r="L8685" s="164">
        <v>2024</v>
      </c>
      <c r="M8685" s="164" t="s">
        <v>525</v>
      </c>
      <c r="N8685" s="164" t="s">
        <v>569</v>
      </c>
    </row>
    <row r="8686" spans="1:14" s="164" customFormat="1" ht="15" x14ac:dyDescent="0.15">
      <c r="A8686" s="164" t="s">
        <v>521</v>
      </c>
      <c r="B8686" s="164" t="s">
        <v>647</v>
      </c>
      <c r="C8686" s="164" t="s">
        <v>535</v>
      </c>
      <c r="D8686" s="164" t="s">
        <v>525</v>
      </c>
      <c r="E8686" s="164" t="s">
        <v>531</v>
      </c>
      <c r="F8686" s="193">
        <v>45685</v>
      </c>
      <c r="G8686" s="164" t="s">
        <v>650</v>
      </c>
      <c r="H8686" s="194">
        <v>72270</v>
      </c>
      <c r="I8686" s="164" t="s">
        <v>16</v>
      </c>
      <c r="L8686" s="164">
        <v>2024</v>
      </c>
      <c r="M8686" s="164" t="s">
        <v>525</v>
      </c>
      <c r="N8686" s="164" t="s">
        <v>569</v>
      </c>
    </row>
    <row r="8687" spans="1:14" s="164" customFormat="1" ht="15" x14ac:dyDescent="0.15">
      <c r="A8687" s="164" t="s">
        <v>521</v>
      </c>
      <c r="B8687" s="164" t="s">
        <v>647</v>
      </c>
      <c r="C8687" s="164" t="s">
        <v>523</v>
      </c>
      <c r="D8687" s="164" t="s">
        <v>525</v>
      </c>
      <c r="E8687" s="164" t="s">
        <v>531</v>
      </c>
      <c r="F8687" s="193">
        <v>45685</v>
      </c>
      <c r="G8687" s="164" t="s">
        <v>650</v>
      </c>
      <c r="H8687" s="194">
        <v>2671044</v>
      </c>
      <c r="I8687" s="164" t="s">
        <v>16</v>
      </c>
      <c r="L8687" s="164">
        <v>2024</v>
      </c>
      <c r="M8687" s="164" t="s">
        <v>525</v>
      </c>
      <c r="N8687" s="164" t="s">
        <v>569</v>
      </c>
    </row>
    <row r="8688" spans="1:14" s="164" customFormat="1" ht="15" x14ac:dyDescent="0.15">
      <c r="A8688" s="164" t="s">
        <v>521</v>
      </c>
      <c r="B8688" s="164" t="s">
        <v>647</v>
      </c>
      <c r="C8688" s="164" t="s">
        <v>523</v>
      </c>
      <c r="D8688" s="164" t="s">
        <v>525</v>
      </c>
      <c r="E8688" s="164" t="s">
        <v>525</v>
      </c>
      <c r="F8688" s="193">
        <v>45685</v>
      </c>
      <c r="G8688" s="164" t="s">
        <v>648</v>
      </c>
      <c r="H8688" s="194">
        <v>4583</v>
      </c>
      <c r="I8688" s="164" t="s">
        <v>16</v>
      </c>
      <c r="L8688" s="164">
        <v>2024</v>
      </c>
      <c r="M8688" s="164" t="s">
        <v>525</v>
      </c>
      <c r="N8688" s="164" t="s">
        <v>569</v>
      </c>
    </row>
    <row r="8689" spans="1:14" s="164" customFormat="1" ht="15" x14ac:dyDescent="0.15">
      <c r="A8689" s="164" t="s">
        <v>521</v>
      </c>
      <c r="B8689" s="164" t="s">
        <v>617</v>
      </c>
      <c r="C8689" s="164" t="s">
        <v>523</v>
      </c>
      <c r="D8689" s="164" t="s">
        <v>525</v>
      </c>
      <c r="E8689" s="164" t="s">
        <v>519</v>
      </c>
      <c r="F8689" s="193">
        <v>45685</v>
      </c>
      <c r="G8689" s="164" t="s">
        <v>651</v>
      </c>
      <c r="H8689" s="194">
        <v>141405</v>
      </c>
      <c r="I8689" s="164" t="s">
        <v>16</v>
      </c>
      <c r="L8689" s="164">
        <v>2024</v>
      </c>
      <c r="M8689" s="164" t="s">
        <v>525</v>
      </c>
      <c r="N8689" s="164" t="s">
        <v>569</v>
      </c>
    </row>
    <row r="8690" spans="1:14" s="164" customFormat="1" ht="15" x14ac:dyDescent="0.15">
      <c r="A8690" s="164" t="s">
        <v>521</v>
      </c>
      <c r="B8690" s="164" t="s">
        <v>647</v>
      </c>
      <c r="C8690" s="164" t="s">
        <v>523</v>
      </c>
      <c r="D8690" s="164" t="s">
        <v>525</v>
      </c>
      <c r="E8690" s="164" t="s">
        <v>525</v>
      </c>
      <c r="F8690" s="193">
        <v>45685</v>
      </c>
      <c r="G8690" s="164" t="s">
        <v>651</v>
      </c>
      <c r="H8690" s="194">
        <v>578090</v>
      </c>
      <c r="I8690" s="164" t="s">
        <v>16</v>
      </c>
      <c r="L8690" s="164">
        <v>2024</v>
      </c>
      <c r="M8690" s="164" t="s">
        <v>525</v>
      </c>
      <c r="N8690" s="164" t="s">
        <v>569</v>
      </c>
    </row>
    <row r="8691" spans="1:14" s="164" customFormat="1" ht="15" x14ac:dyDescent="0.15">
      <c r="A8691" s="164" t="s">
        <v>521</v>
      </c>
      <c r="B8691" s="164" t="s">
        <v>647</v>
      </c>
      <c r="C8691" s="164" t="s">
        <v>523</v>
      </c>
      <c r="D8691" s="164" t="s">
        <v>525</v>
      </c>
      <c r="E8691" s="164" t="s">
        <v>531</v>
      </c>
      <c r="F8691" s="193">
        <v>45685</v>
      </c>
      <c r="G8691" s="164" t="s">
        <v>651</v>
      </c>
      <c r="H8691" s="194">
        <v>221602</v>
      </c>
      <c r="I8691" s="164" t="s">
        <v>16</v>
      </c>
      <c r="L8691" s="164">
        <v>2024</v>
      </c>
      <c r="M8691" s="164" t="s">
        <v>525</v>
      </c>
      <c r="N8691" s="164" t="s">
        <v>569</v>
      </c>
    </row>
    <row r="8692" spans="1:14" s="164" customFormat="1" ht="15" x14ac:dyDescent="0.15">
      <c r="A8692" s="164" t="s">
        <v>521</v>
      </c>
      <c r="B8692" s="164" t="s">
        <v>647</v>
      </c>
      <c r="C8692" s="164" t="s">
        <v>523</v>
      </c>
      <c r="D8692" s="164" t="s">
        <v>525</v>
      </c>
      <c r="E8692" s="164" t="s">
        <v>525</v>
      </c>
      <c r="F8692" s="193">
        <v>45685</v>
      </c>
      <c r="G8692" s="164" t="s">
        <v>649</v>
      </c>
      <c r="H8692" s="194">
        <v>3371348</v>
      </c>
      <c r="I8692" s="164" t="s">
        <v>16</v>
      </c>
      <c r="L8692" s="164">
        <v>2024</v>
      </c>
      <c r="M8692" s="164" t="s">
        <v>525</v>
      </c>
      <c r="N8692" s="164" t="s">
        <v>569</v>
      </c>
    </row>
    <row r="8693" spans="1:14" s="164" customFormat="1" ht="15" x14ac:dyDescent="0.15">
      <c r="A8693" s="164" t="s">
        <v>521</v>
      </c>
      <c r="B8693" s="164" t="s">
        <v>647</v>
      </c>
      <c r="C8693" s="164" t="s">
        <v>523</v>
      </c>
      <c r="D8693" s="164" t="s">
        <v>525</v>
      </c>
      <c r="E8693" s="164" t="s">
        <v>531</v>
      </c>
      <c r="F8693" s="193">
        <v>45685</v>
      </c>
      <c r="G8693" s="164" t="s">
        <v>649</v>
      </c>
      <c r="H8693" s="194">
        <v>156772</v>
      </c>
      <c r="I8693" s="164" t="s">
        <v>16</v>
      </c>
      <c r="L8693" s="164">
        <v>2024</v>
      </c>
      <c r="M8693" s="164" t="s">
        <v>525</v>
      </c>
      <c r="N8693" s="164" t="s">
        <v>569</v>
      </c>
    </row>
    <row r="8694" spans="1:14" s="164" customFormat="1" ht="15" x14ac:dyDescent="0.15">
      <c r="A8694" s="164" t="s">
        <v>521</v>
      </c>
      <c r="B8694" s="164" t="s">
        <v>617</v>
      </c>
      <c r="C8694" s="164" t="s">
        <v>523</v>
      </c>
      <c r="D8694" s="164" t="s">
        <v>525</v>
      </c>
      <c r="E8694" s="164" t="s">
        <v>531</v>
      </c>
      <c r="F8694" s="193">
        <v>45685</v>
      </c>
      <c r="G8694" s="164" t="s">
        <v>619</v>
      </c>
      <c r="H8694" s="194">
        <v>292191</v>
      </c>
      <c r="I8694" s="164" t="s">
        <v>22</v>
      </c>
      <c r="L8694" s="164">
        <v>2024</v>
      </c>
      <c r="M8694" s="164" t="s">
        <v>525</v>
      </c>
      <c r="N8694" s="164" t="s">
        <v>569</v>
      </c>
    </row>
    <row r="8695" spans="1:14" s="164" customFormat="1" ht="15" x14ac:dyDescent="0.15">
      <c r="A8695" s="164" t="s">
        <v>521</v>
      </c>
      <c r="B8695" s="164" t="s">
        <v>617</v>
      </c>
      <c r="C8695" s="164" t="s">
        <v>523</v>
      </c>
      <c r="D8695" s="164" t="s">
        <v>525</v>
      </c>
      <c r="E8695" s="164" t="s">
        <v>531</v>
      </c>
      <c r="F8695" s="193">
        <v>45685</v>
      </c>
      <c r="G8695" s="164" t="s">
        <v>587</v>
      </c>
      <c r="H8695" s="194">
        <v>340560</v>
      </c>
      <c r="I8695" s="164" t="s">
        <v>22</v>
      </c>
      <c r="L8695" s="164">
        <v>2024</v>
      </c>
      <c r="M8695" s="164" t="s">
        <v>525</v>
      </c>
      <c r="N8695" s="164" t="s">
        <v>569</v>
      </c>
    </row>
    <row r="8696" spans="1:14" s="164" customFormat="1" ht="15" x14ac:dyDescent="0.15">
      <c r="A8696" s="164" t="s">
        <v>521</v>
      </c>
      <c r="B8696" s="164" t="s">
        <v>617</v>
      </c>
      <c r="C8696" s="164" t="s">
        <v>523</v>
      </c>
      <c r="D8696" s="164" t="s">
        <v>525</v>
      </c>
      <c r="E8696" s="164" t="s">
        <v>531</v>
      </c>
      <c r="F8696" s="193">
        <v>45685</v>
      </c>
      <c r="G8696" s="164" t="s">
        <v>589</v>
      </c>
      <c r="H8696" s="194">
        <v>1031184</v>
      </c>
      <c r="I8696" s="164" t="s">
        <v>22</v>
      </c>
      <c r="L8696" s="164">
        <v>2024</v>
      </c>
      <c r="M8696" s="164" t="s">
        <v>525</v>
      </c>
      <c r="N8696" s="164" t="s">
        <v>569</v>
      </c>
    </row>
    <row r="8697" spans="1:14" s="164" customFormat="1" ht="15" x14ac:dyDescent="0.15">
      <c r="A8697" s="164" t="s">
        <v>521</v>
      </c>
      <c r="B8697" s="164" t="s">
        <v>603</v>
      </c>
      <c r="C8697" s="164" t="s">
        <v>523</v>
      </c>
      <c r="D8697" s="164" t="s">
        <v>525</v>
      </c>
      <c r="E8697" s="164" t="s">
        <v>525</v>
      </c>
      <c r="F8697" s="193">
        <v>45685</v>
      </c>
      <c r="G8697" s="164" t="s">
        <v>604</v>
      </c>
      <c r="H8697" s="194">
        <v>34254</v>
      </c>
      <c r="I8697" s="164" t="s">
        <v>22</v>
      </c>
      <c r="L8697" s="164">
        <v>2024</v>
      </c>
      <c r="M8697" s="164" t="s">
        <v>525</v>
      </c>
      <c r="N8697" s="164" t="s">
        <v>569</v>
      </c>
    </row>
    <row r="8698" spans="1:14" s="164" customFormat="1" ht="15" x14ac:dyDescent="0.15">
      <c r="A8698" s="164" t="s">
        <v>521</v>
      </c>
      <c r="B8698" s="164" t="s">
        <v>638</v>
      </c>
      <c r="C8698" s="164" t="s">
        <v>523</v>
      </c>
      <c r="D8698" s="164" t="s">
        <v>525</v>
      </c>
      <c r="E8698" s="164" t="s">
        <v>531</v>
      </c>
      <c r="F8698" s="193">
        <v>45685</v>
      </c>
      <c r="G8698" s="164" t="s">
        <v>23</v>
      </c>
      <c r="H8698" s="194">
        <v>42315</v>
      </c>
      <c r="I8698" s="164" t="s">
        <v>22</v>
      </c>
      <c r="L8698" s="164">
        <v>2024</v>
      </c>
      <c r="M8698" s="164" t="s">
        <v>525</v>
      </c>
      <c r="N8698" s="164" t="s">
        <v>569</v>
      </c>
    </row>
    <row r="8699" spans="1:14" s="164" customFormat="1" ht="15" x14ac:dyDescent="0.15">
      <c r="A8699" s="164" t="s">
        <v>521</v>
      </c>
      <c r="B8699" s="164" t="s">
        <v>647</v>
      </c>
      <c r="C8699" s="164" t="s">
        <v>523</v>
      </c>
      <c r="D8699" s="164" t="s">
        <v>525</v>
      </c>
      <c r="E8699" s="164" t="s">
        <v>525</v>
      </c>
      <c r="F8699" s="193">
        <v>45684</v>
      </c>
      <c r="G8699" s="164" t="s">
        <v>650</v>
      </c>
      <c r="H8699" s="194">
        <v>87006</v>
      </c>
      <c r="I8699" s="164" t="s">
        <v>16</v>
      </c>
      <c r="L8699" s="164">
        <v>2024</v>
      </c>
      <c r="M8699" s="164" t="s">
        <v>525</v>
      </c>
      <c r="N8699" s="164" t="s">
        <v>569</v>
      </c>
    </row>
    <row r="8700" spans="1:14" s="164" customFormat="1" ht="15" x14ac:dyDescent="0.15">
      <c r="A8700" s="164" t="s">
        <v>521</v>
      </c>
      <c r="B8700" s="164" t="s">
        <v>647</v>
      </c>
      <c r="C8700" s="164" t="s">
        <v>523</v>
      </c>
      <c r="D8700" s="164" t="s">
        <v>525</v>
      </c>
      <c r="E8700" s="164" t="s">
        <v>519</v>
      </c>
      <c r="F8700" s="193">
        <v>45684</v>
      </c>
      <c r="G8700" s="164" t="s">
        <v>650</v>
      </c>
      <c r="H8700" s="194">
        <v>1079632</v>
      </c>
      <c r="I8700" s="164" t="s">
        <v>16</v>
      </c>
      <c r="L8700" s="164">
        <v>2024</v>
      </c>
      <c r="M8700" s="164" t="s">
        <v>525</v>
      </c>
      <c r="N8700" s="164" t="s">
        <v>569</v>
      </c>
    </row>
    <row r="8701" spans="1:14" s="164" customFormat="1" ht="15" x14ac:dyDescent="0.15">
      <c r="A8701" s="164" t="s">
        <v>521</v>
      </c>
      <c r="B8701" s="164" t="s">
        <v>647</v>
      </c>
      <c r="C8701" s="164" t="s">
        <v>535</v>
      </c>
      <c r="D8701" s="164" t="s">
        <v>525</v>
      </c>
      <c r="E8701" s="164" t="s">
        <v>531</v>
      </c>
      <c r="F8701" s="193">
        <v>45684</v>
      </c>
      <c r="G8701" s="164" t="s">
        <v>650</v>
      </c>
      <c r="H8701" s="194">
        <v>101875</v>
      </c>
      <c r="I8701" s="164" t="s">
        <v>16</v>
      </c>
      <c r="L8701" s="164">
        <v>2024</v>
      </c>
      <c r="M8701" s="164" t="s">
        <v>525</v>
      </c>
      <c r="N8701" s="164" t="s">
        <v>569</v>
      </c>
    </row>
    <row r="8702" spans="1:14" s="164" customFormat="1" ht="15" x14ac:dyDescent="0.15">
      <c r="A8702" s="164" t="s">
        <v>521</v>
      </c>
      <c r="B8702" s="164" t="s">
        <v>647</v>
      </c>
      <c r="C8702" s="164" t="s">
        <v>523</v>
      </c>
      <c r="D8702" s="164" t="s">
        <v>525</v>
      </c>
      <c r="E8702" s="164" t="s">
        <v>531</v>
      </c>
      <c r="F8702" s="193">
        <v>45684</v>
      </c>
      <c r="G8702" s="164" t="s">
        <v>650</v>
      </c>
      <c r="H8702" s="194">
        <v>1122260</v>
      </c>
      <c r="I8702" s="164" t="s">
        <v>16</v>
      </c>
      <c r="L8702" s="164">
        <v>2024</v>
      </c>
      <c r="M8702" s="164" t="s">
        <v>525</v>
      </c>
      <c r="N8702" s="164" t="s">
        <v>569</v>
      </c>
    </row>
    <row r="8703" spans="1:14" s="164" customFormat="1" ht="15" x14ac:dyDescent="0.15">
      <c r="A8703" s="164" t="s">
        <v>521</v>
      </c>
      <c r="B8703" s="164" t="s">
        <v>647</v>
      </c>
      <c r="C8703" s="164" t="s">
        <v>523</v>
      </c>
      <c r="D8703" s="164" t="s">
        <v>525</v>
      </c>
      <c r="E8703" s="164" t="s">
        <v>525</v>
      </c>
      <c r="F8703" s="193">
        <v>45684</v>
      </c>
      <c r="G8703" s="164" t="s">
        <v>648</v>
      </c>
      <c r="H8703" s="194">
        <v>31715</v>
      </c>
      <c r="I8703" s="164" t="s">
        <v>16</v>
      </c>
      <c r="L8703" s="164">
        <v>2024</v>
      </c>
      <c r="M8703" s="164" t="s">
        <v>525</v>
      </c>
      <c r="N8703" s="164" t="s">
        <v>569</v>
      </c>
    </row>
    <row r="8704" spans="1:14" s="164" customFormat="1" ht="15" x14ac:dyDescent="0.15">
      <c r="A8704" s="164" t="s">
        <v>521</v>
      </c>
      <c r="B8704" s="164" t="s">
        <v>647</v>
      </c>
      <c r="C8704" s="164" t="s">
        <v>535</v>
      </c>
      <c r="D8704" s="164" t="s">
        <v>525</v>
      </c>
      <c r="E8704" s="164" t="s">
        <v>531</v>
      </c>
      <c r="F8704" s="193">
        <v>45684</v>
      </c>
      <c r="G8704" s="164" t="s">
        <v>648</v>
      </c>
      <c r="H8704" s="194">
        <v>17468</v>
      </c>
      <c r="I8704" s="164" t="s">
        <v>16</v>
      </c>
      <c r="L8704" s="164">
        <v>2024</v>
      </c>
      <c r="M8704" s="164" t="s">
        <v>525</v>
      </c>
      <c r="N8704" s="164" t="s">
        <v>569</v>
      </c>
    </row>
    <row r="8705" spans="1:14" s="164" customFormat="1" ht="15" x14ac:dyDescent="0.15">
      <c r="A8705" s="164" t="s">
        <v>521</v>
      </c>
      <c r="B8705" s="164" t="s">
        <v>647</v>
      </c>
      <c r="C8705" s="164" t="s">
        <v>523</v>
      </c>
      <c r="D8705" s="164" t="s">
        <v>525</v>
      </c>
      <c r="E8705" s="164" t="s">
        <v>531</v>
      </c>
      <c r="F8705" s="193">
        <v>45684</v>
      </c>
      <c r="G8705" s="164" t="s">
        <v>648</v>
      </c>
      <c r="H8705" s="194">
        <v>2816</v>
      </c>
      <c r="I8705" s="164" t="s">
        <v>16</v>
      </c>
      <c r="L8705" s="164">
        <v>2024</v>
      </c>
      <c r="M8705" s="164" t="s">
        <v>525</v>
      </c>
      <c r="N8705" s="164" t="s">
        <v>569</v>
      </c>
    </row>
    <row r="8706" spans="1:14" s="164" customFormat="1" ht="15" x14ac:dyDescent="0.15">
      <c r="A8706" s="164" t="s">
        <v>521</v>
      </c>
      <c r="B8706" s="164" t="s">
        <v>617</v>
      </c>
      <c r="C8706" s="164" t="s">
        <v>523</v>
      </c>
      <c r="D8706" s="164" t="s">
        <v>525</v>
      </c>
      <c r="E8706" s="164" t="s">
        <v>519</v>
      </c>
      <c r="F8706" s="193">
        <v>45684</v>
      </c>
      <c r="G8706" s="164" t="s">
        <v>651</v>
      </c>
      <c r="H8706" s="194">
        <v>47164</v>
      </c>
      <c r="I8706" s="164" t="s">
        <v>16</v>
      </c>
      <c r="L8706" s="164">
        <v>2024</v>
      </c>
      <c r="M8706" s="164" t="s">
        <v>525</v>
      </c>
      <c r="N8706" s="164" t="s">
        <v>569</v>
      </c>
    </row>
    <row r="8707" spans="1:14" s="164" customFormat="1" ht="15" x14ac:dyDescent="0.15">
      <c r="A8707" s="164" t="s">
        <v>521</v>
      </c>
      <c r="B8707" s="164" t="s">
        <v>647</v>
      </c>
      <c r="C8707" s="164" t="s">
        <v>523</v>
      </c>
      <c r="D8707" s="164" t="s">
        <v>525</v>
      </c>
      <c r="E8707" s="164" t="s">
        <v>531</v>
      </c>
      <c r="F8707" s="193">
        <v>45684</v>
      </c>
      <c r="G8707" s="164" t="s">
        <v>651</v>
      </c>
      <c r="H8707" s="194">
        <v>171083</v>
      </c>
      <c r="I8707" s="164" t="s">
        <v>16</v>
      </c>
      <c r="L8707" s="164">
        <v>2024</v>
      </c>
      <c r="M8707" s="164" t="s">
        <v>525</v>
      </c>
      <c r="N8707" s="164" t="s">
        <v>569</v>
      </c>
    </row>
    <row r="8708" spans="1:14" s="164" customFormat="1" ht="15" x14ac:dyDescent="0.15">
      <c r="A8708" s="164" t="s">
        <v>521</v>
      </c>
      <c r="B8708" s="164" t="s">
        <v>647</v>
      </c>
      <c r="C8708" s="164" t="s">
        <v>523</v>
      </c>
      <c r="D8708" s="164" t="s">
        <v>525</v>
      </c>
      <c r="E8708" s="164" t="s">
        <v>525</v>
      </c>
      <c r="F8708" s="193">
        <v>45684</v>
      </c>
      <c r="G8708" s="164" t="s">
        <v>649</v>
      </c>
      <c r="H8708" s="194">
        <v>657195</v>
      </c>
      <c r="I8708" s="164" t="s">
        <v>16</v>
      </c>
      <c r="L8708" s="164">
        <v>2024</v>
      </c>
      <c r="M8708" s="164" t="s">
        <v>525</v>
      </c>
      <c r="N8708" s="164" t="s">
        <v>569</v>
      </c>
    </row>
    <row r="8709" spans="1:14" s="164" customFormat="1" ht="15" x14ac:dyDescent="0.15">
      <c r="A8709" s="164" t="s">
        <v>521</v>
      </c>
      <c r="B8709" s="164" t="s">
        <v>647</v>
      </c>
      <c r="C8709" s="164" t="s">
        <v>523</v>
      </c>
      <c r="D8709" s="164" t="s">
        <v>525</v>
      </c>
      <c r="E8709" s="164" t="s">
        <v>531</v>
      </c>
      <c r="F8709" s="193">
        <v>45684</v>
      </c>
      <c r="G8709" s="164" t="s">
        <v>649</v>
      </c>
      <c r="H8709" s="194">
        <v>1105522</v>
      </c>
      <c r="I8709" s="164" t="s">
        <v>16</v>
      </c>
      <c r="L8709" s="164">
        <v>2024</v>
      </c>
      <c r="M8709" s="164" t="s">
        <v>525</v>
      </c>
      <c r="N8709" s="164" t="s">
        <v>569</v>
      </c>
    </row>
    <row r="8710" spans="1:14" s="164" customFormat="1" ht="15" x14ac:dyDescent="0.15">
      <c r="A8710" s="164" t="s">
        <v>521</v>
      </c>
      <c r="B8710" s="164" t="s">
        <v>617</v>
      </c>
      <c r="C8710" s="164" t="s">
        <v>523</v>
      </c>
      <c r="D8710" s="164" t="s">
        <v>525</v>
      </c>
      <c r="E8710" s="164" t="s">
        <v>531</v>
      </c>
      <c r="F8710" s="193">
        <v>45684</v>
      </c>
      <c r="G8710" s="164" t="s">
        <v>620</v>
      </c>
      <c r="H8710" s="194">
        <v>380952</v>
      </c>
      <c r="I8710" s="164" t="s">
        <v>22</v>
      </c>
      <c r="L8710" s="164">
        <v>2024</v>
      </c>
      <c r="M8710" s="164" t="s">
        <v>525</v>
      </c>
      <c r="N8710" s="164" t="s">
        <v>569</v>
      </c>
    </row>
    <row r="8711" spans="1:14" s="164" customFormat="1" ht="15" x14ac:dyDescent="0.15">
      <c r="A8711" s="164" t="s">
        <v>521</v>
      </c>
      <c r="B8711" s="164" t="s">
        <v>617</v>
      </c>
      <c r="C8711" s="164" t="s">
        <v>523</v>
      </c>
      <c r="D8711" s="164" t="s">
        <v>525</v>
      </c>
      <c r="E8711" s="164" t="s">
        <v>531</v>
      </c>
      <c r="F8711" s="193">
        <v>45684</v>
      </c>
      <c r="G8711" s="164" t="s">
        <v>587</v>
      </c>
      <c r="H8711" s="194">
        <v>87463</v>
      </c>
      <c r="I8711" s="164" t="s">
        <v>22</v>
      </c>
      <c r="L8711" s="164">
        <v>2024</v>
      </c>
      <c r="M8711" s="164" t="s">
        <v>525</v>
      </c>
      <c r="N8711" s="164" t="s">
        <v>569</v>
      </c>
    </row>
    <row r="8712" spans="1:14" s="164" customFormat="1" ht="15" x14ac:dyDescent="0.15">
      <c r="A8712" s="164" t="s">
        <v>521</v>
      </c>
      <c r="B8712" s="164" t="s">
        <v>617</v>
      </c>
      <c r="C8712" s="164" t="s">
        <v>523</v>
      </c>
      <c r="D8712" s="164" t="s">
        <v>525</v>
      </c>
      <c r="E8712" s="164" t="s">
        <v>525</v>
      </c>
      <c r="F8712" s="193">
        <v>45684</v>
      </c>
      <c r="G8712" s="164" t="s">
        <v>589</v>
      </c>
      <c r="H8712" s="194">
        <v>554578</v>
      </c>
      <c r="I8712" s="164" t="s">
        <v>22</v>
      </c>
      <c r="L8712" s="164">
        <v>2024</v>
      </c>
      <c r="M8712" s="164" t="s">
        <v>525</v>
      </c>
      <c r="N8712" s="164" t="s">
        <v>569</v>
      </c>
    </row>
    <row r="8713" spans="1:14" s="164" customFormat="1" ht="15" x14ac:dyDescent="0.15">
      <c r="A8713" s="164" t="s">
        <v>521</v>
      </c>
      <c r="B8713" s="164" t="s">
        <v>617</v>
      </c>
      <c r="C8713" s="164" t="s">
        <v>523</v>
      </c>
      <c r="D8713" s="164" t="s">
        <v>525</v>
      </c>
      <c r="E8713" s="164" t="s">
        <v>531</v>
      </c>
      <c r="F8713" s="193">
        <v>45684</v>
      </c>
      <c r="G8713" s="164" t="s">
        <v>589</v>
      </c>
      <c r="H8713" s="194">
        <v>143000</v>
      </c>
      <c r="I8713" s="164" t="s">
        <v>22</v>
      </c>
      <c r="L8713" s="164">
        <v>2024</v>
      </c>
      <c r="M8713" s="164" t="s">
        <v>525</v>
      </c>
      <c r="N8713" s="164" t="s">
        <v>569</v>
      </c>
    </row>
    <row r="8714" spans="1:14" s="164" customFormat="1" ht="15" x14ac:dyDescent="0.15">
      <c r="A8714" s="164" t="s">
        <v>521</v>
      </c>
      <c r="B8714" s="164" t="s">
        <v>603</v>
      </c>
      <c r="C8714" s="164" t="s">
        <v>523</v>
      </c>
      <c r="D8714" s="164" t="s">
        <v>525</v>
      </c>
      <c r="E8714" s="164" t="s">
        <v>525</v>
      </c>
      <c r="F8714" s="193">
        <v>45684</v>
      </c>
      <c r="G8714" s="164" t="s">
        <v>604</v>
      </c>
      <c r="H8714" s="194">
        <v>8980</v>
      </c>
      <c r="I8714" s="164" t="s">
        <v>22</v>
      </c>
      <c r="L8714" s="164">
        <v>2024</v>
      </c>
      <c r="M8714" s="164" t="s">
        <v>525</v>
      </c>
      <c r="N8714" s="164" t="s">
        <v>569</v>
      </c>
    </row>
    <row r="8715" spans="1:14" s="164" customFormat="1" ht="15" x14ac:dyDescent="0.15">
      <c r="A8715" s="164" t="s">
        <v>521</v>
      </c>
      <c r="B8715" s="164" t="s">
        <v>617</v>
      </c>
      <c r="C8715" s="164" t="s">
        <v>523</v>
      </c>
      <c r="D8715" s="164" t="s">
        <v>525</v>
      </c>
      <c r="E8715" s="164" t="s">
        <v>525</v>
      </c>
      <c r="F8715" s="193">
        <v>45684</v>
      </c>
      <c r="G8715" s="164" t="s">
        <v>23</v>
      </c>
      <c r="H8715" s="194">
        <v>186971</v>
      </c>
      <c r="I8715" s="164" t="s">
        <v>22</v>
      </c>
      <c r="L8715" s="164">
        <v>2024</v>
      </c>
      <c r="M8715" s="164" t="s">
        <v>525</v>
      </c>
      <c r="N8715" s="164" t="s">
        <v>569</v>
      </c>
    </row>
    <row r="8716" spans="1:14" s="164" customFormat="1" ht="15" x14ac:dyDescent="0.15">
      <c r="A8716" s="164" t="s">
        <v>521</v>
      </c>
      <c r="B8716" s="164" t="s">
        <v>638</v>
      </c>
      <c r="C8716" s="164" t="s">
        <v>523</v>
      </c>
      <c r="D8716" s="164" t="s">
        <v>525</v>
      </c>
      <c r="E8716" s="164" t="s">
        <v>525</v>
      </c>
      <c r="F8716" s="193">
        <v>45684</v>
      </c>
      <c r="G8716" s="164" t="s">
        <v>23</v>
      </c>
      <c r="H8716" s="194">
        <v>87482</v>
      </c>
      <c r="I8716" s="164" t="s">
        <v>22</v>
      </c>
      <c r="L8716" s="164">
        <v>2024</v>
      </c>
      <c r="M8716" s="164" t="s">
        <v>525</v>
      </c>
      <c r="N8716" s="164" t="s">
        <v>569</v>
      </c>
    </row>
    <row r="8717" spans="1:14" s="164" customFormat="1" ht="15" x14ac:dyDescent="0.15">
      <c r="A8717" s="164" t="s">
        <v>521</v>
      </c>
      <c r="B8717" s="164" t="s">
        <v>617</v>
      </c>
      <c r="C8717" s="164" t="s">
        <v>523</v>
      </c>
      <c r="D8717" s="164" t="s">
        <v>525</v>
      </c>
      <c r="E8717" s="164" t="s">
        <v>531</v>
      </c>
      <c r="F8717" s="193">
        <v>45681</v>
      </c>
      <c r="G8717" s="164" t="s">
        <v>587</v>
      </c>
      <c r="H8717" s="194">
        <v>352000</v>
      </c>
      <c r="I8717" s="164" t="s">
        <v>22</v>
      </c>
      <c r="L8717" s="164">
        <v>2024</v>
      </c>
      <c r="M8717" s="164" t="s">
        <v>525</v>
      </c>
      <c r="N8717" s="164" t="s">
        <v>569</v>
      </c>
    </row>
    <row r="8718" spans="1:14" s="164" customFormat="1" ht="15" x14ac:dyDescent="0.15">
      <c r="A8718" s="164" t="s">
        <v>521</v>
      </c>
      <c r="B8718" s="164" t="s">
        <v>617</v>
      </c>
      <c r="C8718" s="164" t="s">
        <v>523</v>
      </c>
      <c r="D8718" s="164" t="s">
        <v>525</v>
      </c>
      <c r="E8718" s="164" t="s">
        <v>525</v>
      </c>
      <c r="F8718" s="193">
        <v>45681</v>
      </c>
      <c r="G8718" s="164" t="s">
        <v>589</v>
      </c>
      <c r="H8718" s="194">
        <v>75227</v>
      </c>
      <c r="I8718" s="164" t="s">
        <v>22</v>
      </c>
      <c r="L8718" s="164">
        <v>2024</v>
      </c>
      <c r="M8718" s="164" t="s">
        <v>525</v>
      </c>
      <c r="N8718" s="164" t="s">
        <v>569</v>
      </c>
    </row>
    <row r="8719" spans="1:14" s="164" customFormat="1" ht="15" x14ac:dyDescent="0.15">
      <c r="A8719" s="164" t="s">
        <v>521</v>
      </c>
      <c r="B8719" s="164" t="s">
        <v>617</v>
      </c>
      <c r="C8719" s="164" t="s">
        <v>523</v>
      </c>
      <c r="D8719" s="164" t="s">
        <v>525</v>
      </c>
      <c r="E8719" s="164" t="s">
        <v>531</v>
      </c>
      <c r="F8719" s="193">
        <v>45681</v>
      </c>
      <c r="G8719" s="164" t="s">
        <v>589</v>
      </c>
      <c r="H8719" s="194">
        <v>515592</v>
      </c>
      <c r="I8719" s="164" t="s">
        <v>22</v>
      </c>
      <c r="L8719" s="164">
        <v>2024</v>
      </c>
      <c r="M8719" s="164" t="s">
        <v>525</v>
      </c>
      <c r="N8719" s="164" t="s">
        <v>569</v>
      </c>
    </row>
    <row r="8720" spans="1:14" s="164" customFormat="1" ht="15" x14ac:dyDescent="0.15">
      <c r="A8720" s="164" t="s">
        <v>521</v>
      </c>
      <c r="B8720" s="164" t="s">
        <v>603</v>
      </c>
      <c r="C8720" s="164" t="s">
        <v>523</v>
      </c>
      <c r="D8720" s="164" t="s">
        <v>525</v>
      </c>
      <c r="E8720" s="164" t="s">
        <v>525</v>
      </c>
      <c r="F8720" s="193">
        <v>45681</v>
      </c>
      <c r="G8720" s="164" t="s">
        <v>604</v>
      </c>
      <c r="H8720" s="194">
        <v>43239</v>
      </c>
      <c r="I8720" s="164" t="s">
        <v>22</v>
      </c>
      <c r="L8720" s="164">
        <v>2024</v>
      </c>
      <c r="M8720" s="164" t="s">
        <v>525</v>
      </c>
      <c r="N8720" s="164" t="s">
        <v>569</v>
      </c>
    </row>
    <row r="8721" spans="1:14" s="164" customFormat="1" ht="15" x14ac:dyDescent="0.15">
      <c r="A8721" s="164" t="s">
        <v>521</v>
      </c>
      <c r="B8721" s="164" t="s">
        <v>617</v>
      </c>
      <c r="C8721" s="164" t="s">
        <v>523</v>
      </c>
      <c r="D8721" s="164" t="s">
        <v>525</v>
      </c>
      <c r="E8721" s="164" t="s">
        <v>525</v>
      </c>
      <c r="F8721" s="193">
        <v>45681</v>
      </c>
      <c r="G8721" s="164" t="s">
        <v>23</v>
      </c>
      <c r="H8721" s="194">
        <v>961611</v>
      </c>
      <c r="I8721" s="164" t="s">
        <v>22</v>
      </c>
      <c r="L8721" s="164">
        <v>2024</v>
      </c>
      <c r="M8721" s="164" t="s">
        <v>525</v>
      </c>
      <c r="N8721" s="164" t="s">
        <v>569</v>
      </c>
    </row>
    <row r="8722" spans="1:14" s="164" customFormat="1" ht="15" x14ac:dyDescent="0.15">
      <c r="A8722" s="164" t="s">
        <v>521</v>
      </c>
      <c r="B8722" s="164" t="s">
        <v>647</v>
      </c>
      <c r="C8722" s="164" t="s">
        <v>523</v>
      </c>
      <c r="D8722" s="164" t="s">
        <v>525</v>
      </c>
      <c r="E8722" s="164" t="s">
        <v>525</v>
      </c>
      <c r="F8722" s="193">
        <v>45681</v>
      </c>
      <c r="G8722" s="164" t="s">
        <v>650</v>
      </c>
      <c r="H8722" s="194">
        <v>492947</v>
      </c>
      <c r="I8722" s="164" t="s">
        <v>16</v>
      </c>
      <c r="L8722" s="164">
        <v>2024</v>
      </c>
      <c r="M8722" s="164" t="s">
        <v>525</v>
      </c>
      <c r="N8722" s="164" t="s">
        <v>569</v>
      </c>
    </row>
    <row r="8723" spans="1:14" s="164" customFormat="1" ht="15" x14ac:dyDescent="0.15">
      <c r="A8723" s="164" t="s">
        <v>521</v>
      </c>
      <c r="B8723" s="164" t="s">
        <v>647</v>
      </c>
      <c r="C8723" s="164" t="s">
        <v>523</v>
      </c>
      <c r="D8723" s="164" t="s">
        <v>525</v>
      </c>
      <c r="E8723" s="164" t="s">
        <v>519</v>
      </c>
      <c r="F8723" s="193">
        <v>45681</v>
      </c>
      <c r="G8723" s="164" t="s">
        <v>650</v>
      </c>
      <c r="H8723" s="194">
        <v>746834</v>
      </c>
      <c r="I8723" s="164" t="s">
        <v>16</v>
      </c>
      <c r="L8723" s="164">
        <v>2024</v>
      </c>
      <c r="M8723" s="164" t="s">
        <v>525</v>
      </c>
      <c r="N8723" s="164" t="s">
        <v>569</v>
      </c>
    </row>
    <row r="8724" spans="1:14" s="164" customFormat="1" ht="15" x14ac:dyDescent="0.15">
      <c r="A8724" s="164" t="s">
        <v>521</v>
      </c>
      <c r="B8724" s="164" t="s">
        <v>647</v>
      </c>
      <c r="C8724" s="164" t="s">
        <v>535</v>
      </c>
      <c r="D8724" s="164" t="s">
        <v>525</v>
      </c>
      <c r="E8724" s="164" t="s">
        <v>531</v>
      </c>
      <c r="F8724" s="193">
        <v>45681</v>
      </c>
      <c r="G8724" s="164" t="s">
        <v>650</v>
      </c>
      <c r="H8724" s="194">
        <v>139810</v>
      </c>
      <c r="I8724" s="164" t="s">
        <v>16</v>
      </c>
      <c r="L8724" s="164">
        <v>2024</v>
      </c>
      <c r="M8724" s="164" t="s">
        <v>525</v>
      </c>
      <c r="N8724" s="164" t="s">
        <v>569</v>
      </c>
    </row>
    <row r="8725" spans="1:14" s="164" customFormat="1" ht="15" x14ac:dyDescent="0.15">
      <c r="A8725" s="164" t="s">
        <v>521</v>
      </c>
      <c r="B8725" s="164" t="s">
        <v>647</v>
      </c>
      <c r="C8725" s="164" t="s">
        <v>523</v>
      </c>
      <c r="D8725" s="164" t="s">
        <v>525</v>
      </c>
      <c r="E8725" s="164" t="s">
        <v>531</v>
      </c>
      <c r="F8725" s="193">
        <v>45681</v>
      </c>
      <c r="G8725" s="164" t="s">
        <v>650</v>
      </c>
      <c r="H8725" s="194">
        <v>1271296</v>
      </c>
      <c r="I8725" s="164" t="s">
        <v>16</v>
      </c>
      <c r="L8725" s="164">
        <v>2024</v>
      </c>
      <c r="M8725" s="164" t="s">
        <v>525</v>
      </c>
      <c r="N8725" s="164" t="s">
        <v>569</v>
      </c>
    </row>
    <row r="8726" spans="1:14" s="164" customFormat="1" ht="15" x14ac:dyDescent="0.15">
      <c r="A8726" s="164" t="s">
        <v>521</v>
      </c>
      <c r="B8726" s="164" t="s">
        <v>647</v>
      </c>
      <c r="C8726" s="164" t="s">
        <v>523</v>
      </c>
      <c r="D8726" s="164" t="s">
        <v>525</v>
      </c>
      <c r="E8726" s="164" t="s">
        <v>525</v>
      </c>
      <c r="F8726" s="193">
        <v>45681</v>
      </c>
      <c r="G8726" s="164" t="s">
        <v>648</v>
      </c>
      <c r="H8726" s="194">
        <v>11290</v>
      </c>
      <c r="I8726" s="164" t="s">
        <v>16</v>
      </c>
      <c r="L8726" s="164">
        <v>2024</v>
      </c>
      <c r="M8726" s="164" t="s">
        <v>525</v>
      </c>
      <c r="N8726" s="164" t="s">
        <v>569</v>
      </c>
    </row>
    <row r="8727" spans="1:14" s="164" customFormat="1" ht="15" x14ac:dyDescent="0.15">
      <c r="A8727" s="164" t="s">
        <v>521</v>
      </c>
      <c r="B8727" s="164" t="s">
        <v>647</v>
      </c>
      <c r="C8727" s="164" t="s">
        <v>523</v>
      </c>
      <c r="D8727" s="164" t="s">
        <v>525</v>
      </c>
      <c r="E8727" s="164" t="s">
        <v>531</v>
      </c>
      <c r="F8727" s="193">
        <v>45681</v>
      </c>
      <c r="G8727" s="164" t="s">
        <v>648</v>
      </c>
      <c r="H8727" s="194">
        <v>26752</v>
      </c>
      <c r="I8727" s="164" t="s">
        <v>16</v>
      </c>
      <c r="L8727" s="164">
        <v>2024</v>
      </c>
      <c r="M8727" s="164" t="s">
        <v>525</v>
      </c>
      <c r="N8727" s="164" t="s">
        <v>569</v>
      </c>
    </row>
    <row r="8728" spans="1:14" s="164" customFormat="1" ht="15" x14ac:dyDescent="0.15">
      <c r="A8728" s="164" t="s">
        <v>521</v>
      </c>
      <c r="B8728" s="164" t="s">
        <v>647</v>
      </c>
      <c r="C8728" s="164" t="s">
        <v>523</v>
      </c>
      <c r="D8728" s="164" t="s">
        <v>525</v>
      </c>
      <c r="E8728" s="164" t="s">
        <v>525</v>
      </c>
      <c r="F8728" s="193">
        <v>45681</v>
      </c>
      <c r="G8728" s="164" t="s">
        <v>651</v>
      </c>
      <c r="H8728" s="194">
        <v>256025</v>
      </c>
      <c r="I8728" s="164" t="s">
        <v>16</v>
      </c>
      <c r="L8728" s="164">
        <v>2024</v>
      </c>
      <c r="M8728" s="164" t="s">
        <v>525</v>
      </c>
      <c r="N8728" s="164" t="s">
        <v>569</v>
      </c>
    </row>
    <row r="8729" spans="1:14" s="164" customFormat="1" ht="15" x14ac:dyDescent="0.15">
      <c r="A8729" s="164" t="s">
        <v>521</v>
      </c>
      <c r="B8729" s="164" t="s">
        <v>647</v>
      </c>
      <c r="C8729" s="164" t="s">
        <v>523</v>
      </c>
      <c r="D8729" s="164" t="s">
        <v>525</v>
      </c>
      <c r="E8729" s="164" t="s">
        <v>531</v>
      </c>
      <c r="F8729" s="193">
        <v>45681</v>
      </c>
      <c r="G8729" s="164" t="s">
        <v>651</v>
      </c>
      <c r="H8729" s="194">
        <v>282751</v>
      </c>
      <c r="I8729" s="164" t="s">
        <v>16</v>
      </c>
      <c r="L8729" s="164">
        <v>2024</v>
      </c>
      <c r="M8729" s="164" t="s">
        <v>525</v>
      </c>
      <c r="N8729" s="164" t="s">
        <v>569</v>
      </c>
    </row>
    <row r="8730" spans="1:14" s="164" customFormat="1" ht="15" x14ac:dyDescent="0.15">
      <c r="A8730" s="164" t="s">
        <v>521</v>
      </c>
      <c r="B8730" s="164" t="s">
        <v>647</v>
      </c>
      <c r="C8730" s="164" t="s">
        <v>523</v>
      </c>
      <c r="D8730" s="164" t="s">
        <v>525</v>
      </c>
      <c r="E8730" s="164" t="s">
        <v>525</v>
      </c>
      <c r="F8730" s="193">
        <v>45681</v>
      </c>
      <c r="G8730" s="164" t="s">
        <v>649</v>
      </c>
      <c r="H8730" s="194">
        <v>1020415</v>
      </c>
      <c r="I8730" s="164" t="s">
        <v>16</v>
      </c>
      <c r="L8730" s="164">
        <v>2024</v>
      </c>
      <c r="M8730" s="164" t="s">
        <v>525</v>
      </c>
      <c r="N8730" s="164" t="s">
        <v>569</v>
      </c>
    </row>
    <row r="8731" spans="1:14" s="164" customFormat="1" ht="15" x14ac:dyDescent="0.15">
      <c r="A8731" s="164" t="s">
        <v>521</v>
      </c>
      <c r="B8731" s="164" t="s">
        <v>647</v>
      </c>
      <c r="C8731" s="164" t="s">
        <v>523</v>
      </c>
      <c r="D8731" s="164" t="s">
        <v>525</v>
      </c>
      <c r="E8731" s="164" t="s">
        <v>531</v>
      </c>
      <c r="F8731" s="193">
        <v>45681</v>
      </c>
      <c r="G8731" s="164" t="s">
        <v>649</v>
      </c>
      <c r="H8731" s="194">
        <v>83644</v>
      </c>
      <c r="I8731" s="164" t="s">
        <v>16</v>
      </c>
      <c r="L8731" s="164">
        <v>2024</v>
      </c>
      <c r="M8731" s="164" t="s">
        <v>525</v>
      </c>
      <c r="N8731" s="164" t="s">
        <v>569</v>
      </c>
    </row>
    <row r="8732" spans="1:14" s="164" customFormat="1" ht="15" x14ac:dyDescent="0.15">
      <c r="A8732" s="164" t="s">
        <v>521</v>
      </c>
      <c r="B8732" s="164" t="s">
        <v>647</v>
      </c>
      <c r="C8732" s="164" t="s">
        <v>523</v>
      </c>
      <c r="D8732" s="164" t="s">
        <v>525</v>
      </c>
      <c r="E8732" s="164" t="s">
        <v>525</v>
      </c>
      <c r="F8732" s="193">
        <v>45680</v>
      </c>
      <c r="G8732" s="164" t="s">
        <v>650</v>
      </c>
      <c r="H8732" s="194">
        <v>508077</v>
      </c>
      <c r="I8732" s="164" t="s">
        <v>16</v>
      </c>
      <c r="L8732" s="164">
        <v>2024</v>
      </c>
      <c r="M8732" s="164" t="s">
        <v>525</v>
      </c>
      <c r="N8732" s="164" t="s">
        <v>569</v>
      </c>
    </row>
    <row r="8733" spans="1:14" s="164" customFormat="1" ht="15" x14ac:dyDescent="0.15">
      <c r="A8733" s="164" t="s">
        <v>521</v>
      </c>
      <c r="B8733" s="164" t="s">
        <v>647</v>
      </c>
      <c r="C8733" s="164" t="s">
        <v>535</v>
      </c>
      <c r="D8733" s="164" t="s">
        <v>525</v>
      </c>
      <c r="E8733" s="164" t="s">
        <v>519</v>
      </c>
      <c r="F8733" s="193">
        <v>45680</v>
      </c>
      <c r="G8733" s="164" t="s">
        <v>650</v>
      </c>
      <c r="H8733" s="194">
        <v>28050</v>
      </c>
      <c r="I8733" s="164" t="s">
        <v>16</v>
      </c>
      <c r="L8733" s="164">
        <v>2024</v>
      </c>
      <c r="M8733" s="164" t="s">
        <v>525</v>
      </c>
      <c r="N8733" s="164" t="s">
        <v>569</v>
      </c>
    </row>
    <row r="8734" spans="1:14" s="164" customFormat="1" ht="15" x14ac:dyDescent="0.15">
      <c r="A8734" s="164" t="s">
        <v>521</v>
      </c>
      <c r="B8734" s="164" t="s">
        <v>647</v>
      </c>
      <c r="C8734" s="164" t="s">
        <v>523</v>
      </c>
      <c r="D8734" s="164" t="s">
        <v>525</v>
      </c>
      <c r="E8734" s="164" t="s">
        <v>519</v>
      </c>
      <c r="F8734" s="193">
        <v>45680</v>
      </c>
      <c r="G8734" s="164" t="s">
        <v>650</v>
      </c>
      <c r="H8734" s="194">
        <v>957361</v>
      </c>
      <c r="I8734" s="164" t="s">
        <v>16</v>
      </c>
      <c r="L8734" s="164">
        <v>2024</v>
      </c>
      <c r="M8734" s="164" t="s">
        <v>525</v>
      </c>
      <c r="N8734" s="164" t="s">
        <v>569</v>
      </c>
    </row>
    <row r="8735" spans="1:14" s="164" customFormat="1" ht="15" x14ac:dyDescent="0.15">
      <c r="A8735" s="164" t="s">
        <v>521</v>
      </c>
      <c r="B8735" s="164" t="s">
        <v>647</v>
      </c>
      <c r="C8735" s="164" t="s">
        <v>535</v>
      </c>
      <c r="D8735" s="164" t="s">
        <v>525</v>
      </c>
      <c r="E8735" s="164" t="s">
        <v>531</v>
      </c>
      <c r="F8735" s="193">
        <v>45680</v>
      </c>
      <c r="G8735" s="164" t="s">
        <v>650</v>
      </c>
      <c r="H8735" s="194">
        <v>69190</v>
      </c>
      <c r="I8735" s="164" t="s">
        <v>16</v>
      </c>
      <c r="L8735" s="164">
        <v>2024</v>
      </c>
      <c r="M8735" s="164" t="s">
        <v>525</v>
      </c>
      <c r="N8735" s="164" t="s">
        <v>569</v>
      </c>
    </row>
    <row r="8736" spans="1:14" s="164" customFormat="1" ht="15" x14ac:dyDescent="0.15">
      <c r="A8736" s="164" t="s">
        <v>521</v>
      </c>
      <c r="B8736" s="164" t="s">
        <v>647</v>
      </c>
      <c r="C8736" s="164" t="s">
        <v>523</v>
      </c>
      <c r="D8736" s="164" t="s">
        <v>525</v>
      </c>
      <c r="E8736" s="164" t="s">
        <v>531</v>
      </c>
      <c r="F8736" s="193">
        <v>45680</v>
      </c>
      <c r="G8736" s="164" t="s">
        <v>650</v>
      </c>
      <c r="H8736" s="194">
        <v>1467847</v>
      </c>
      <c r="I8736" s="164" t="s">
        <v>16</v>
      </c>
      <c r="L8736" s="164">
        <v>2024</v>
      </c>
      <c r="M8736" s="164" t="s">
        <v>525</v>
      </c>
      <c r="N8736" s="164" t="s">
        <v>569</v>
      </c>
    </row>
    <row r="8737" spans="1:14" s="164" customFormat="1" ht="15" x14ac:dyDescent="0.15">
      <c r="A8737" s="164" t="s">
        <v>521</v>
      </c>
      <c r="B8737" s="164" t="s">
        <v>647</v>
      </c>
      <c r="C8737" s="164" t="s">
        <v>523</v>
      </c>
      <c r="D8737" s="164" t="s">
        <v>525</v>
      </c>
      <c r="E8737" s="164" t="s">
        <v>525</v>
      </c>
      <c r="F8737" s="193">
        <v>45680</v>
      </c>
      <c r="G8737" s="164" t="s">
        <v>648</v>
      </c>
      <c r="H8737" s="194">
        <v>31638</v>
      </c>
      <c r="I8737" s="164" t="s">
        <v>16</v>
      </c>
      <c r="L8737" s="164">
        <v>2024</v>
      </c>
      <c r="M8737" s="164" t="s">
        <v>525</v>
      </c>
      <c r="N8737" s="164" t="s">
        <v>569</v>
      </c>
    </row>
    <row r="8738" spans="1:14" s="164" customFormat="1" ht="15" x14ac:dyDescent="0.15">
      <c r="A8738" s="164" t="s">
        <v>521</v>
      </c>
      <c r="B8738" s="164" t="s">
        <v>647</v>
      </c>
      <c r="C8738" s="164" t="s">
        <v>535</v>
      </c>
      <c r="D8738" s="164" t="s">
        <v>525</v>
      </c>
      <c r="E8738" s="164" t="s">
        <v>531</v>
      </c>
      <c r="F8738" s="193">
        <v>45680</v>
      </c>
      <c r="G8738" s="164" t="s">
        <v>648</v>
      </c>
      <c r="H8738" s="194">
        <v>5914</v>
      </c>
      <c r="I8738" s="164" t="s">
        <v>16</v>
      </c>
      <c r="L8738" s="164">
        <v>2024</v>
      </c>
      <c r="M8738" s="164" t="s">
        <v>525</v>
      </c>
      <c r="N8738" s="164" t="s">
        <v>569</v>
      </c>
    </row>
    <row r="8739" spans="1:14" s="164" customFormat="1" ht="15" x14ac:dyDescent="0.15">
      <c r="A8739" s="164" t="s">
        <v>521</v>
      </c>
      <c r="B8739" s="164" t="s">
        <v>647</v>
      </c>
      <c r="C8739" s="164" t="s">
        <v>523</v>
      </c>
      <c r="D8739" s="164" t="s">
        <v>525</v>
      </c>
      <c r="E8739" s="164" t="s">
        <v>531</v>
      </c>
      <c r="F8739" s="193">
        <v>45680</v>
      </c>
      <c r="G8739" s="164" t="s">
        <v>648</v>
      </c>
      <c r="H8739" s="194">
        <v>10408</v>
      </c>
      <c r="I8739" s="164" t="s">
        <v>16</v>
      </c>
      <c r="L8739" s="164">
        <v>2024</v>
      </c>
      <c r="M8739" s="164" t="s">
        <v>525</v>
      </c>
      <c r="N8739" s="164" t="s">
        <v>569</v>
      </c>
    </row>
    <row r="8740" spans="1:14" s="164" customFormat="1" ht="15" x14ac:dyDescent="0.15">
      <c r="A8740" s="164" t="s">
        <v>521</v>
      </c>
      <c r="B8740" s="164" t="s">
        <v>647</v>
      </c>
      <c r="C8740" s="164" t="s">
        <v>523</v>
      </c>
      <c r="D8740" s="164" t="s">
        <v>525</v>
      </c>
      <c r="E8740" s="164" t="s">
        <v>525</v>
      </c>
      <c r="F8740" s="193">
        <v>45680</v>
      </c>
      <c r="G8740" s="164" t="s">
        <v>651</v>
      </c>
      <c r="H8740" s="194">
        <v>266930</v>
      </c>
      <c r="I8740" s="164" t="s">
        <v>16</v>
      </c>
      <c r="L8740" s="164">
        <v>2024</v>
      </c>
      <c r="M8740" s="164" t="s">
        <v>525</v>
      </c>
      <c r="N8740" s="164" t="s">
        <v>569</v>
      </c>
    </row>
    <row r="8741" spans="1:14" s="164" customFormat="1" ht="15" x14ac:dyDescent="0.15">
      <c r="A8741" s="164" t="s">
        <v>521</v>
      </c>
      <c r="B8741" s="164" t="s">
        <v>647</v>
      </c>
      <c r="C8741" s="164" t="s">
        <v>523</v>
      </c>
      <c r="D8741" s="164" t="s">
        <v>525</v>
      </c>
      <c r="E8741" s="164" t="s">
        <v>531</v>
      </c>
      <c r="F8741" s="193">
        <v>45680</v>
      </c>
      <c r="G8741" s="164" t="s">
        <v>651</v>
      </c>
      <c r="H8741" s="194">
        <v>728528</v>
      </c>
      <c r="I8741" s="164" t="s">
        <v>16</v>
      </c>
      <c r="L8741" s="164">
        <v>2024</v>
      </c>
      <c r="M8741" s="164" t="s">
        <v>525</v>
      </c>
      <c r="N8741" s="164" t="s">
        <v>569</v>
      </c>
    </row>
    <row r="8742" spans="1:14" s="164" customFormat="1" ht="15" x14ac:dyDescent="0.15">
      <c r="A8742" s="164" t="s">
        <v>521</v>
      </c>
      <c r="B8742" s="164" t="s">
        <v>647</v>
      </c>
      <c r="C8742" s="164" t="s">
        <v>523</v>
      </c>
      <c r="D8742" s="164" t="s">
        <v>525</v>
      </c>
      <c r="E8742" s="164" t="s">
        <v>525</v>
      </c>
      <c r="F8742" s="193">
        <v>45680</v>
      </c>
      <c r="G8742" s="164" t="s">
        <v>649</v>
      </c>
      <c r="H8742" s="194">
        <v>1574661</v>
      </c>
      <c r="I8742" s="164" t="s">
        <v>16</v>
      </c>
      <c r="L8742" s="164">
        <v>2024</v>
      </c>
      <c r="M8742" s="164" t="s">
        <v>525</v>
      </c>
      <c r="N8742" s="164" t="s">
        <v>569</v>
      </c>
    </row>
    <row r="8743" spans="1:14" s="164" customFormat="1" ht="15" x14ac:dyDescent="0.15">
      <c r="A8743" s="164" t="s">
        <v>521</v>
      </c>
      <c r="B8743" s="164" t="s">
        <v>647</v>
      </c>
      <c r="C8743" s="164" t="s">
        <v>523</v>
      </c>
      <c r="D8743" s="164" t="s">
        <v>525</v>
      </c>
      <c r="E8743" s="164" t="s">
        <v>531</v>
      </c>
      <c r="F8743" s="193">
        <v>45680</v>
      </c>
      <c r="G8743" s="164" t="s">
        <v>649</v>
      </c>
      <c r="H8743" s="194">
        <v>83943</v>
      </c>
      <c r="I8743" s="164" t="s">
        <v>16</v>
      </c>
      <c r="L8743" s="164">
        <v>2024</v>
      </c>
      <c r="M8743" s="164" t="s">
        <v>525</v>
      </c>
      <c r="N8743" s="164" t="s">
        <v>569</v>
      </c>
    </row>
    <row r="8744" spans="1:14" s="164" customFormat="1" ht="15" x14ac:dyDescent="0.15">
      <c r="A8744" s="164" t="s">
        <v>521</v>
      </c>
      <c r="B8744" s="164" t="s">
        <v>567</v>
      </c>
      <c r="C8744" s="164" t="s">
        <v>523</v>
      </c>
      <c r="D8744" s="164" t="s">
        <v>525</v>
      </c>
      <c r="E8744" s="164" t="s">
        <v>531</v>
      </c>
      <c r="F8744" s="193">
        <v>45680</v>
      </c>
      <c r="G8744" s="164" t="s">
        <v>568</v>
      </c>
      <c r="H8744" s="194">
        <v>373149</v>
      </c>
      <c r="I8744" s="164" t="s">
        <v>22</v>
      </c>
      <c r="L8744" s="164">
        <v>2024</v>
      </c>
      <c r="M8744" s="164" t="s">
        <v>525</v>
      </c>
      <c r="N8744" s="164" t="s">
        <v>569</v>
      </c>
    </row>
    <row r="8745" spans="1:14" s="164" customFormat="1" ht="15" x14ac:dyDescent="0.15">
      <c r="A8745" s="164" t="s">
        <v>521</v>
      </c>
      <c r="B8745" s="164" t="s">
        <v>617</v>
      </c>
      <c r="C8745" s="164" t="s">
        <v>523</v>
      </c>
      <c r="D8745" s="164" t="s">
        <v>525</v>
      </c>
      <c r="E8745" s="164" t="s">
        <v>525</v>
      </c>
      <c r="F8745" s="193">
        <v>45680</v>
      </c>
      <c r="G8745" s="164" t="s">
        <v>568</v>
      </c>
      <c r="H8745" s="194">
        <v>497042</v>
      </c>
      <c r="I8745" s="164" t="s">
        <v>22</v>
      </c>
      <c r="L8745" s="164">
        <v>2024</v>
      </c>
      <c r="M8745" s="164" t="s">
        <v>525</v>
      </c>
      <c r="N8745" s="164" t="s">
        <v>569</v>
      </c>
    </row>
    <row r="8746" spans="1:14" s="164" customFormat="1" ht="15" x14ac:dyDescent="0.15">
      <c r="A8746" s="164" t="s">
        <v>521</v>
      </c>
      <c r="B8746" s="164" t="s">
        <v>617</v>
      </c>
      <c r="C8746" s="164" t="s">
        <v>523</v>
      </c>
      <c r="D8746" s="164" t="s">
        <v>525</v>
      </c>
      <c r="E8746" s="164" t="s">
        <v>525</v>
      </c>
      <c r="F8746" s="193">
        <v>45680</v>
      </c>
      <c r="G8746" s="164" t="s">
        <v>589</v>
      </c>
      <c r="H8746" s="194">
        <v>1046952</v>
      </c>
      <c r="I8746" s="164" t="s">
        <v>22</v>
      </c>
      <c r="L8746" s="164">
        <v>2024</v>
      </c>
      <c r="M8746" s="164" t="s">
        <v>525</v>
      </c>
      <c r="N8746" s="164" t="s">
        <v>569</v>
      </c>
    </row>
    <row r="8747" spans="1:14" s="164" customFormat="1" ht="15" x14ac:dyDescent="0.15">
      <c r="A8747" s="164" t="s">
        <v>521</v>
      </c>
      <c r="B8747" s="164" t="s">
        <v>617</v>
      </c>
      <c r="C8747" s="164" t="s">
        <v>523</v>
      </c>
      <c r="D8747" s="164" t="s">
        <v>525</v>
      </c>
      <c r="E8747" s="164" t="s">
        <v>519</v>
      </c>
      <c r="F8747" s="193">
        <v>45680</v>
      </c>
      <c r="G8747" s="164" t="s">
        <v>589</v>
      </c>
      <c r="H8747" s="194">
        <v>1787500</v>
      </c>
      <c r="I8747" s="164" t="s">
        <v>22</v>
      </c>
      <c r="L8747" s="164">
        <v>2024</v>
      </c>
      <c r="M8747" s="164" t="s">
        <v>525</v>
      </c>
      <c r="N8747" s="164" t="s">
        <v>569</v>
      </c>
    </row>
    <row r="8748" spans="1:14" s="164" customFormat="1" ht="15" x14ac:dyDescent="0.15">
      <c r="A8748" s="164" t="s">
        <v>521</v>
      </c>
      <c r="B8748" s="164" t="s">
        <v>617</v>
      </c>
      <c r="C8748" s="164" t="s">
        <v>523</v>
      </c>
      <c r="D8748" s="164" t="s">
        <v>525</v>
      </c>
      <c r="E8748" s="164" t="s">
        <v>531</v>
      </c>
      <c r="F8748" s="193">
        <v>45680</v>
      </c>
      <c r="G8748" s="164" t="s">
        <v>589</v>
      </c>
      <c r="H8748" s="194">
        <v>2431000</v>
      </c>
      <c r="I8748" s="164" t="s">
        <v>22</v>
      </c>
      <c r="L8748" s="164">
        <v>2024</v>
      </c>
      <c r="M8748" s="164" t="s">
        <v>525</v>
      </c>
      <c r="N8748" s="164" t="s">
        <v>569</v>
      </c>
    </row>
    <row r="8749" spans="1:14" s="164" customFormat="1" ht="15" x14ac:dyDescent="0.15">
      <c r="A8749" s="164" t="s">
        <v>521</v>
      </c>
      <c r="B8749" s="164" t="s">
        <v>638</v>
      </c>
      <c r="C8749" s="164" t="s">
        <v>523</v>
      </c>
      <c r="D8749" s="164" t="s">
        <v>525</v>
      </c>
      <c r="E8749" s="164" t="s">
        <v>519</v>
      </c>
      <c r="F8749" s="193">
        <v>45680</v>
      </c>
      <c r="G8749" s="164" t="s">
        <v>589</v>
      </c>
      <c r="H8749" s="194">
        <v>1644500</v>
      </c>
      <c r="I8749" s="164" t="s">
        <v>22</v>
      </c>
      <c r="L8749" s="164">
        <v>2024</v>
      </c>
      <c r="M8749" s="164" t="s">
        <v>525</v>
      </c>
      <c r="N8749" s="164" t="s">
        <v>569</v>
      </c>
    </row>
    <row r="8750" spans="1:14" s="164" customFormat="1" ht="15" x14ac:dyDescent="0.15">
      <c r="A8750" s="164" t="s">
        <v>521</v>
      </c>
      <c r="B8750" s="164" t="s">
        <v>638</v>
      </c>
      <c r="C8750" s="164" t="s">
        <v>523</v>
      </c>
      <c r="D8750" s="164" t="s">
        <v>525</v>
      </c>
      <c r="E8750" s="164" t="s">
        <v>531</v>
      </c>
      <c r="F8750" s="193">
        <v>45680</v>
      </c>
      <c r="G8750" s="164" t="s">
        <v>589</v>
      </c>
      <c r="H8750" s="194">
        <v>572000</v>
      </c>
      <c r="I8750" s="164" t="s">
        <v>22</v>
      </c>
      <c r="L8750" s="164">
        <v>2024</v>
      </c>
      <c r="M8750" s="164" t="s">
        <v>525</v>
      </c>
      <c r="N8750" s="164" t="s">
        <v>569</v>
      </c>
    </row>
    <row r="8751" spans="1:14" s="164" customFormat="1" ht="15" x14ac:dyDescent="0.15">
      <c r="A8751" s="164" t="s">
        <v>521</v>
      </c>
      <c r="B8751" s="164" t="s">
        <v>603</v>
      </c>
      <c r="C8751" s="164" t="s">
        <v>523</v>
      </c>
      <c r="D8751" s="164" t="s">
        <v>525</v>
      </c>
      <c r="E8751" s="164" t="s">
        <v>525</v>
      </c>
      <c r="F8751" s="193">
        <v>45680</v>
      </c>
      <c r="G8751" s="164" t="s">
        <v>604</v>
      </c>
      <c r="H8751" s="194">
        <v>45085</v>
      </c>
      <c r="I8751" s="164" t="s">
        <v>22</v>
      </c>
      <c r="L8751" s="164">
        <v>2024</v>
      </c>
      <c r="M8751" s="164" t="s">
        <v>525</v>
      </c>
      <c r="N8751" s="164" t="s">
        <v>569</v>
      </c>
    </row>
    <row r="8752" spans="1:14" s="164" customFormat="1" ht="15" x14ac:dyDescent="0.15">
      <c r="A8752" s="164" t="s">
        <v>521</v>
      </c>
      <c r="B8752" s="164" t="s">
        <v>617</v>
      </c>
      <c r="C8752" s="164" t="s">
        <v>523</v>
      </c>
      <c r="D8752" s="164" t="s">
        <v>525</v>
      </c>
      <c r="E8752" s="164" t="s">
        <v>525</v>
      </c>
      <c r="F8752" s="193">
        <v>45680</v>
      </c>
      <c r="G8752" s="164" t="s">
        <v>23</v>
      </c>
      <c r="H8752" s="194">
        <v>556318</v>
      </c>
      <c r="I8752" s="164" t="s">
        <v>22</v>
      </c>
      <c r="L8752" s="164">
        <v>2024</v>
      </c>
      <c r="M8752" s="164" t="s">
        <v>525</v>
      </c>
      <c r="N8752" s="164" t="s">
        <v>569</v>
      </c>
    </row>
    <row r="8753" spans="1:14" s="164" customFormat="1" ht="15" x14ac:dyDescent="0.15">
      <c r="A8753" s="164" t="s">
        <v>521</v>
      </c>
      <c r="B8753" s="164" t="s">
        <v>617</v>
      </c>
      <c r="C8753" s="164" t="s">
        <v>523</v>
      </c>
      <c r="D8753" s="164" t="s">
        <v>525</v>
      </c>
      <c r="E8753" s="164" t="s">
        <v>531</v>
      </c>
      <c r="F8753" s="193">
        <v>45680</v>
      </c>
      <c r="G8753" s="164" t="s">
        <v>23</v>
      </c>
      <c r="H8753" s="194">
        <v>1406847</v>
      </c>
      <c r="I8753" s="164" t="s">
        <v>22</v>
      </c>
      <c r="L8753" s="164">
        <v>2024</v>
      </c>
      <c r="M8753" s="164" t="s">
        <v>525</v>
      </c>
      <c r="N8753" s="164" t="s">
        <v>569</v>
      </c>
    </row>
    <row r="8754" spans="1:14" s="164" customFormat="1" ht="15" x14ac:dyDescent="0.15">
      <c r="A8754" s="164" t="s">
        <v>521</v>
      </c>
      <c r="B8754" s="164" t="s">
        <v>617</v>
      </c>
      <c r="C8754" s="164" t="s">
        <v>523</v>
      </c>
      <c r="D8754" s="164" t="s">
        <v>525</v>
      </c>
      <c r="E8754" s="164" t="s">
        <v>531</v>
      </c>
      <c r="F8754" s="193">
        <v>45680</v>
      </c>
      <c r="G8754" s="164" t="s">
        <v>621</v>
      </c>
      <c r="H8754" s="194">
        <v>463914</v>
      </c>
      <c r="I8754" s="164" t="s">
        <v>22</v>
      </c>
      <c r="L8754" s="164">
        <v>2024</v>
      </c>
      <c r="M8754" s="164" t="s">
        <v>525</v>
      </c>
      <c r="N8754" s="164" t="s">
        <v>569</v>
      </c>
    </row>
    <row r="8755" spans="1:14" s="164" customFormat="1" ht="15" x14ac:dyDescent="0.15">
      <c r="A8755" s="164" t="s">
        <v>521</v>
      </c>
      <c r="B8755" s="164" t="s">
        <v>638</v>
      </c>
      <c r="C8755" s="164" t="s">
        <v>523</v>
      </c>
      <c r="D8755" s="164" t="s">
        <v>525</v>
      </c>
      <c r="E8755" s="164" t="s">
        <v>531</v>
      </c>
      <c r="F8755" s="193">
        <v>45680</v>
      </c>
      <c r="G8755" s="164" t="s">
        <v>621</v>
      </c>
      <c r="H8755" s="194">
        <v>11739</v>
      </c>
      <c r="I8755" s="164" t="s">
        <v>22</v>
      </c>
      <c r="L8755" s="164">
        <v>2024</v>
      </c>
      <c r="M8755" s="164" t="s">
        <v>525</v>
      </c>
      <c r="N8755" s="164" t="s">
        <v>569</v>
      </c>
    </row>
    <row r="8756" spans="1:14" s="164" customFormat="1" ht="15" x14ac:dyDescent="0.15">
      <c r="A8756" s="164" t="s">
        <v>521</v>
      </c>
      <c r="B8756" s="164" t="s">
        <v>617</v>
      </c>
      <c r="C8756" s="164" t="s">
        <v>523</v>
      </c>
      <c r="D8756" s="164" t="s">
        <v>525</v>
      </c>
      <c r="E8756" s="164" t="s">
        <v>525</v>
      </c>
      <c r="F8756" s="193">
        <v>45679</v>
      </c>
      <c r="G8756" s="164" t="s">
        <v>721</v>
      </c>
      <c r="H8756" s="194">
        <v>110722</v>
      </c>
      <c r="I8756" s="164" t="s">
        <v>22</v>
      </c>
      <c r="L8756" s="164">
        <v>2024</v>
      </c>
      <c r="M8756" s="164" t="s">
        <v>525</v>
      </c>
      <c r="N8756" s="164" t="s">
        <v>569</v>
      </c>
    </row>
    <row r="8757" spans="1:14" s="164" customFormat="1" ht="15" x14ac:dyDescent="0.15">
      <c r="A8757" s="164" t="s">
        <v>521</v>
      </c>
      <c r="B8757" s="164" t="s">
        <v>567</v>
      </c>
      <c r="C8757" s="164" t="s">
        <v>523</v>
      </c>
      <c r="D8757" s="164" t="s">
        <v>525</v>
      </c>
      <c r="E8757" s="164" t="s">
        <v>525</v>
      </c>
      <c r="F8757" s="193">
        <v>45679</v>
      </c>
      <c r="G8757" s="164" t="s">
        <v>568</v>
      </c>
      <c r="H8757" s="194">
        <v>143009</v>
      </c>
      <c r="I8757" s="164" t="s">
        <v>22</v>
      </c>
      <c r="L8757" s="164">
        <v>2024</v>
      </c>
      <c r="M8757" s="164" t="s">
        <v>525</v>
      </c>
      <c r="N8757" s="164" t="s">
        <v>569</v>
      </c>
    </row>
    <row r="8758" spans="1:14" s="164" customFormat="1" ht="15" x14ac:dyDescent="0.15">
      <c r="A8758" s="164" t="s">
        <v>521</v>
      </c>
      <c r="B8758" s="164" t="s">
        <v>617</v>
      </c>
      <c r="C8758" s="164" t="s">
        <v>523</v>
      </c>
      <c r="D8758" s="164" t="s">
        <v>525</v>
      </c>
      <c r="E8758" s="164" t="s">
        <v>531</v>
      </c>
      <c r="F8758" s="193">
        <v>45679</v>
      </c>
      <c r="G8758" s="164" t="s">
        <v>568</v>
      </c>
      <c r="H8758" s="194">
        <v>225720</v>
      </c>
      <c r="I8758" s="164" t="s">
        <v>22</v>
      </c>
      <c r="L8758" s="164">
        <v>2024</v>
      </c>
      <c r="M8758" s="164" t="s">
        <v>525</v>
      </c>
      <c r="N8758" s="164" t="s">
        <v>569</v>
      </c>
    </row>
    <row r="8759" spans="1:14" s="164" customFormat="1" ht="15" x14ac:dyDescent="0.15">
      <c r="A8759" s="164" t="s">
        <v>521</v>
      </c>
      <c r="B8759" s="164" t="s">
        <v>617</v>
      </c>
      <c r="C8759" s="164" t="s">
        <v>523</v>
      </c>
      <c r="D8759" s="164" t="s">
        <v>525</v>
      </c>
      <c r="E8759" s="164" t="s">
        <v>525</v>
      </c>
      <c r="F8759" s="193">
        <v>45679</v>
      </c>
      <c r="G8759" s="164" t="s">
        <v>589</v>
      </c>
      <c r="H8759" s="194">
        <v>1029834</v>
      </c>
      <c r="I8759" s="164" t="s">
        <v>22</v>
      </c>
      <c r="L8759" s="164">
        <v>2024</v>
      </c>
      <c r="M8759" s="164" t="s">
        <v>525</v>
      </c>
      <c r="N8759" s="164" t="s">
        <v>569</v>
      </c>
    </row>
    <row r="8760" spans="1:14" s="164" customFormat="1" ht="15" x14ac:dyDescent="0.15">
      <c r="A8760" s="164" t="s">
        <v>521</v>
      </c>
      <c r="B8760" s="164" t="s">
        <v>617</v>
      </c>
      <c r="C8760" s="164" t="s">
        <v>523</v>
      </c>
      <c r="D8760" s="164" t="s">
        <v>525</v>
      </c>
      <c r="E8760" s="164" t="s">
        <v>531</v>
      </c>
      <c r="F8760" s="193">
        <v>45679</v>
      </c>
      <c r="G8760" s="164" t="s">
        <v>589</v>
      </c>
      <c r="H8760" s="194">
        <v>2496107</v>
      </c>
      <c r="I8760" s="164" t="s">
        <v>22</v>
      </c>
      <c r="L8760" s="164">
        <v>2024</v>
      </c>
      <c r="M8760" s="164" t="s">
        <v>525</v>
      </c>
      <c r="N8760" s="164" t="s">
        <v>569</v>
      </c>
    </row>
    <row r="8761" spans="1:14" s="164" customFormat="1" ht="15" x14ac:dyDescent="0.15">
      <c r="A8761" s="164" t="s">
        <v>521</v>
      </c>
      <c r="B8761" s="164" t="s">
        <v>603</v>
      </c>
      <c r="C8761" s="164" t="s">
        <v>523</v>
      </c>
      <c r="D8761" s="164" t="s">
        <v>525</v>
      </c>
      <c r="E8761" s="164" t="s">
        <v>525</v>
      </c>
      <c r="F8761" s="193">
        <v>45679</v>
      </c>
      <c r="G8761" s="164" t="s">
        <v>604</v>
      </c>
      <c r="H8761" s="194">
        <v>37941</v>
      </c>
      <c r="I8761" s="164" t="s">
        <v>22</v>
      </c>
      <c r="L8761" s="164">
        <v>2024</v>
      </c>
      <c r="M8761" s="164" t="s">
        <v>525</v>
      </c>
      <c r="N8761" s="164" t="s">
        <v>569</v>
      </c>
    </row>
    <row r="8762" spans="1:14" s="164" customFormat="1" ht="15" x14ac:dyDescent="0.15">
      <c r="A8762" s="164" t="s">
        <v>521</v>
      </c>
      <c r="B8762" s="164" t="s">
        <v>617</v>
      </c>
      <c r="C8762" s="164" t="s">
        <v>523</v>
      </c>
      <c r="D8762" s="164" t="s">
        <v>525</v>
      </c>
      <c r="E8762" s="164" t="s">
        <v>525</v>
      </c>
      <c r="F8762" s="193">
        <v>45679</v>
      </c>
      <c r="G8762" s="164" t="s">
        <v>23</v>
      </c>
      <c r="H8762" s="194">
        <v>898082</v>
      </c>
      <c r="I8762" s="164" t="s">
        <v>22</v>
      </c>
      <c r="L8762" s="164">
        <v>2024</v>
      </c>
      <c r="M8762" s="164" t="s">
        <v>525</v>
      </c>
      <c r="N8762" s="164" t="s">
        <v>569</v>
      </c>
    </row>
    <row r="8763" spans="1:14" s="164" customFormat="1" ht="15" x14ac:dyDescent="0.15">
      <c r="A8763" s="164" t="s">
        <v>521</v>
      </c>
      <c r="B8763" s="164" t="s">
        <v>617</v>
      </c>
      <c r="C8763" s="164" t="s">
        <v>523</v>
      </c>
      <c r="D8763" s="164" t="s">
        <v>525</v>
      </c>
      <c r="E8763" s="164" t="s">
        <v>531</v>
      </c>
      <c r="F8763" s="193">
        <v>45679</v>
      </c>
      <c r="G8763" s="164" t="s">
        <v>23</v>
      </c>
      <c r="H8763" s="194">
        <v>1553554</v>
      </c>
      <c r="I8763" s="164" t="s">
        <v>22</v>
      </c>
      <c r="L8763" s="164">
        <v>2024</v>
      </c>
      <c r="M8763" s="164" t="s">
        <v>525</v>
      </c>
      <c r="N8763" s="164" t="s">
        <v>569</v>
      </c>
    </row>
    <row r="8764" spans="1:14" s="164" customFormat="1" ht="15" x14ac:dyDescent="0.15">
      <c r="A8764" s="164" t="s">
        <v>521</v>
      </c>
      <c r="B8764" s="164" t="s">
        <v>638</v>
      </c>
      <c r="C8764" s="164" t="s">
        <v>523</v>
      </c>
      <c r="D8764" s="164" t="s">
        <v>525</v>
      </c>
      <c r="E8764" s="164" t="s">
        <v>525</v>
      </c>
      <c r="F8764" s="193">
        <v>45679</v>
      </c>
      <c r="G8764" s="164" t="s">
        <v>23</v>
      </c>
      <c r="H8764" s="194">
        <v>25720</v>
      </c>
      <c r="I8764" s="164" t="s">
        <v>22</v>
      </c>
      <c r="L8764" s="164">
        <v>2024</v>
      </c>
      <c r="M8764" s="164" t="s">
        <v>525</v>
      </c>
      <c r="N8764" s="164" t="s">
        <v>569</v>
      </c>
    </row>
    <row r="8765" spans="1:14" s="164" customFormat="1" ht="15" x14ac:dyDescent="0.15">
      <c r="A8765" s="164" t="s">
        <v>521</v>
      </c>
      <c r="B8765" s="164" t="s">
        <v>617</v>
      </c>
      <c r="C8765" s="164" t="s">
        <v>523</v>
      </c>
      <c r="D8765" s="164" t="s">
        <v>525</v>
      </c>
      <c r="E8765" s="164" t="s">
        <v>531</v>
      </c>
      <c r="F8765" s="193">
        <v>45679</v>
      </c>
      <c r="G8765" s="164" t="s">
        <v>621</v>
      </c>
      <c r="H8765" s="194">
        <v>42174</v>
      </c>
      <c r="I8765" s="164" t="s">
        <v>22</v>
      </c>
      <c r="L8765" s="164">
        <v>2024</v>
      </c>
      <c r="M8765" s="164" t="s">
        <v>525</v>
      </c>
      <c r="N8765" s="164" t="s">
        <v>569</v>
      </c>
    </row>
    <row r="8766" spans="1:14" s="164" customFormat="1" ht="15" x14ac:dyDescent="0.15">
      <c r="A8766" s="164" t="s">
        <v>521</v>
      </c>
      <c r="B8766" s="164" t="s">
        <v>647</v>
      </c>
      <c r="C8766" s="164" t="s">
        <v>523</v>
      </c>
      <c r="D8766" s="164" t="s">
        <v>525</v>
      </c>
      <c r="E8766" s="164" t="s">
        <v>525</v>
      </c>
      <c r="F8766" s="193">
        <v>45679</v>
      </c>
      <c r="G8766" s="164" t="s">
        <v>650</v>
      </c>
      <c r="H8766" s="194">
        <v>340010</v>
      </c>
      <c r="I8766" s="164" t="s">
        <v>16</v>
      </c>
      <c r="L8766" s="164">
        <v>2024</v>
      </c>
      <c r="M8766" s="164" t="s">
        <v>525</v>
      </c>
      <c r="N8766" s="164" t="s">
        <v>569</v>
      </c>
    </row>
    <row r="8767" spans="1:14" s="164" customFormat="1" ht="15" x14ac:dyDescent="0.15">
      <c r="A8767" s="164" t="s">
        <v>521</v>
      </c>
      <c r="B8767" s="164" t="s">
        <v>647</v>
      </c>
      <c r="C8767" s="164" t="s">
        <v>535</v>
      </c>
      <c r="D8767" s="164" t="s">
        <v>525</v>
      </c>
      <c r="E8767" s="164" t="s">
        <v>519</v>
      </c>
      <c r="F8767" s="193">
        <v>45679</v>
      </c>
      <c r="G8767" s="164" t="s">
        <v>650</v>
      </c>
      <c r="H8767" s="194">
        <v>9350</v>
      </c>
      <c r="I8767" s="164" t="s">
        <v>16</v>
      </c>
      <c r="L8767" s="164">
        <v>2024</v>
      </c>
      <c r="M8767" s="164" t="s">
        <v>525</v>
      </c>
      <c r="N8767" s="164" t="s">
        <v>569</v>
      </c>
    </row>
    <row r="8768" spans="1:14" s="164" customFormat="1" ht="15" x14ac:dyDescent="0.15">
      <c r="A8768" s="164" t="s">
        <v>521</v>
      </c>
      <c r="B8768" s="164" t="s">
        <v>647</v>
      </c>
      <c r="C8768" s="164" t="s">
        <v>523</v>
      </c>
      <c r="D8768" s="164" t="s">
        <v>525</v>
      </c>
      <c r="E8768" s="164" t="s">
        <v>519</v>
      </c>
      <c r="F8768" s="193">
        <v>45679</v>
      </c>
      <c r="G8768" s="164" t="s">
        <v>650</v>
      </c>
      <c r="H8768" s="194">
        <v>1136080</v>
      </c>
      <c r="I8768" s="164" t="s">
        <v>16</v>
      </c>
      <c r="L8768" s="164">
        <v>2024</v>
      </c>
      <c r="M8768" s="164" t="s">
        <v>525</v>
      </c>
      <c r="N8768" s="164" t="s">
        <v>569</v>
      </c>
    </row>
    <row r="8769" spans="1:14" s="164" customFormat="1" ht="15" x14ac:dyDescent="0.15">
      <c r="A8769" s="164" t="s">
        <v>521</v>
      </c>
      <c r="B8769" s="164" t="s">
        <v>647</v>
      </c>
      <c r="C8769" s="164" t="s">
        <v>535</v>
      </c>
      <c r="D8769" s="164" t="s">
        <v>525</v>
      </c>
      <c r="E8769" s="164" t="s">
        <v>531</v>
      </c>
      <c r="F8769" s="193">
        <v>45679</v>
      </c>
      <c r="G8769" s="164" t="s">
        <v>650</v>
      </c>
      <c r="H8769" s="194">
        <v>309078</v>
      </c>
      <c r="I8769" s="164" t="s">
        <v>16</v>
      </c>
      <c r="L8769" s="164">
        <v>2024</v>
      </c>
      <c r="M8769" s="164" t="s">
        <v>525</v>
      </c>
      <c r="N8769" s="164" t="s">
        <v>569</v>
      </c>
    </row>
    <row r="8770" spans="1:14" s="164" customFormat="1" ht="15" x14ac:dyDescent="0.15">
      <c r="A8770" s="164" t="s">
        <v>521</v>
      </c>
      <c r="B8770" s="164" t="s">
        <v>647</v>
      </c>
      <c r="C8770" s="164" t="s">
        <v>523</v>
      </c>
      <c r="D8770" s="164" t="s">
        <v>525</v>
      </c>
      <c r="E8770" s="164" t="s">
        <v>531</v>
      </c>
      <c r="F8770" s="193">
        <v>45679</v>
      </c>
      <c r="G8770" s="164" t="s">
        <v>650</v>
      </c>
      <c r="H8770" s="194">
        <v>2034881</v>
      </c>
      <c r="I8770" s="164" t="s">
        <v>16</v>
      </c>
      <c r="L8770" s="164">
        <v>2024</v>
      </c>
      <c r="M8770" s="164" t="s">
        <v>525</v>
      </c>
      <c r="N8770" s="164" t="s">
        <v>569</v>
      </c>
    </row>
    <row r="8771" spans="1:14" s="164" customFormat="1" ht="15" x14ac:dyDescent="0.15">
      <c r="A8771" s="164" t="s">
        <v>521</v>
      </c>
      <c r="B8771" s="164" t="s">
        <v>647</v>
      </c>
      <c r="C8771" s="164" t="s">
        <v>523</v>
      </c>
      <c r="D8771" s="164" t="s">
        <v>525</v>
      </c>
      <c r="E8771" s="164" t="s">
        <v>525</v>
      </c>
      <c r="F8771" s="193">
        <v>45679</v>
      </c>
      <c r="G8771" s="164" t="s">
        <v>648</v>
      </c>
      <c r="H8771" s="194">
        <v>102632</v>
      </c>
      <c r="I8771" s="164" t="s">
        <v>16</v>
      </c>
      <c r="L8771" s="164">
        <v>2024</v>
      </c>
      <c r="M8771" s="164" t="s">
        <v>525</v>
      </c>
      <c r="N8771" s="164" t="s">
        <v>569</v>
      </c>
    </row>
    <row r="8772" spans="1:14" s="164" customFormat="1" ht="15" x14ac:dyDescent="0.15">
      <c r="A8772" s="164" t="s">
        <v>521</v>
      </c>
      <c r="B8772" s="164" t="s">
        <v>647</v>
      </c>
      <c r="C8772" s="164" t="s">
        <v>523</v>
      </c>
      <c r="D8772" s="164" t="s">
        <v>525</v>
      </c>
      <c r="E8772" s="164" t="s">
        <v>531</v>
      </c>
      <c r="F8772" s="193">
        <v>45679</v>
      </c>
      <c r="G8772" s="164" t="s">
        <v>648</v>
      </c>
      <c r="H8772" s="194">
        <v>72987</v>
      </c>
      <c r="I8772" s="164" t="s">
        <v>16</v>
      </c>
      <c r="L8772" s="164">
        <v>2024</v>
      </c>
      <c r="M8772" s="164" t="s">
        <v>525</v>
      </c>
      <c r="N8772" s="164" t="s">
        <v>569</v>
      </c>
    </row>
    <row r="8773" spans="1:14" s="164" customFormat="1" ht="15" x14ac:dyDescent="0.15">
      <c r="A8773" s="164" t="s">
        <v>521</v>
      </c>
      <c r="B8773" s="164" t="s">
        <v>617</v>
      </c>
      <c r="C8773" s="164" t="s">
        <v>523</v>
      </c>
      <c r="D8773" s="164" t="s">
        <v>525</v>
      </c>
      <c r="E8773" s="164" t="s">
        <v>519</v>
      </c>
      <c r="F8773" s="193">
        <v>45679</v>
      </c>
      <c r="G8773" s="164" t="s">
        <v>651</v>
      </c>
      <c r="H8773" s="194">
        <v>47164</v>
      </c>
      <c r="I8773" s="164" t="s">
        <v>16</v>
      </c>
      <c r="L8773" s="164">
        <v>2024</v>
      </c>
      <c r="M8773" s="164" t="s">
        <v>525</v>
      </c>
      <c r="N8773" s="164" t="s">
        <v>569</v>
      </c>
    </row>
    <row r="8774" spans="1:14" s="164" customFormat="1" ht="15" x14ac:dyDescent="0.15">
      <c r="A8774" s="164" t="s">
        <v>521</v>
      </c>
      <c r="B8774" s="164" t="s">
        <v>647</v>
      </c>
      <c r="C8774" s="164" t="s">
        <v>523</v>
      </c>
      <c r="D8774" s="164" t="s">
        <v>525</v>
      </c>
      <c r="E8774" s="164" t="s">
        <v>525</v>
      </c>
      <c r="F8774" s="193">
        <v>45679</v>
      </c>
      <c r="G8774" s="164" t="s">
        <v>651</v>
      </c>
      <c r="H8774" s="194">
        <v>298503</v>
      </c>
      <c r="I8774" s="164" t="s">
        <v>16</v>
      </c>
      <c r="L8774" s="164">
        <v>2024</v>
      </c>
      <c r="M8774" s="164" t="s">
        <v>525</v>
      </c>
      <c r="N8774" s="164" t="s">
        <v>569</v>
      </c>
    </row>
    <row r="8775" spans="1:14" s="164" customFormat="1" ht="15" x14ac:dyDescent="0.15">
      <c r="A8775" s="164" t="s">
        <v>521</v>
      </c>
      <c r="B8775" s="164" t="s">
        <v>647</v>
      </c>
      <c r="C8775" s="164" t="s">
        <v>523</v>
      </c>
      <c r="D8775" s="164" t="s">
        <v>525</v>
      </c>
      <c r="E8775" s="164" t="s">
        <v>531</v>
      </c>
      <c r="F8775" s="193">
        <v>45679</v>
      </c>
      <c r="G8775" s="164" t="s">
        <v>651</v>
      </c>
      <c r="H8775" s="194">
        <v>768240</v>
      </c>
      <c r="I8775" s="164" t="s">
        <v>16</v>
      </c>
      <c r="L8775" s="164">
        <v>2024</v>
      </c>
      <c r="M8775" s="164" t="s">
        <v>525</v>
      </c>
      <c r="N8775" s="164" t="s">
        <v>569</v>
      </c>
    </row>
    <row r="8776" spans="1:14" s="164" customFormat="1" ht="15" x14ac:dyDescent="0.15">
      <c r="A8776" s="164" t="s">
        <v>521</v>
      </c>
      <c r="B8776" s="164" t="s">
        <v>647</v>
      </c>
      <c r="C8776" s="164" t="s">
        <v>523</v>
      </c>
      <c r="D8776" s="164" t="s">
        <v>525</v>
      </c>
      <c r="E8776" s="164" t="s">
        <v>525</v>
      </c>
      <c r="F8776" s="193">
        <v>45679</v>
      </c>
      <c r="G8776" s="164" t="s">
        <v>649</v>
      </c>
      <c r="H8776" s="194">
        <v>1395137</v>
      </c>
      <c r="I8776" s="164" t="s">
        <v>16</v>
      </c>
      <c r="L8776" s="164">
        <v>2024</v>
      </c>
      <c r="M8776" s="164" t="s">
        <v>525</v>
      </c>
      <c r="N8776" s="164" t="s">
        <v>569</v>
      </c>
    </row>
    <row r="8777" spans="1:14" s="164" customFormat="1" ht="15" x14ac:dyDescent="0.15">
      <c r="A8777" s="164" t="s">
        <v>521</v>
      </c>
      <c r="B8777" s="164" t="s">
        <v>647</v>
      </c>
      <c r="C8777" s="164" t="s">
        <v>523</v>
      </c>
      <c r="D8777" s="164" t="s">
        <v>525</v>
      </c>
      <c r="E8777" s="164" t="s">
        <v>531</v>
      </c>
      <c r="F8777" s="193">
        <v>45679</v>
      </c>
      <c r="G8777" s="164" t="s">
        <v>649</v>
      </c>
      <c r="H8777" s="194">
        <v>2935163</v>
      </c>
      <c r="I8777" s="164" t="s">
        <v>16</v>
      </c>
      <c r="L8777" s="164">
        <v>2024</v>
      </c>
      <c r="M8777" s="164" t="s">
        <v>525</v>
      </c>
      <c r="N8777" s="164" t="s">
        <v>569</v>
      </c>
    </row>
    <row r="8778" spans="1:14" s="164" customFormat="1" ht="15" x14ac:dyDescent="0.15">
      <c r="A8778" s="164" t="s">
        <v>521</v>
      </c>
      <c r="B8778" s="164" t="s">
        <v>647</v>
      </c>
      <c r="C8778" s="164" t="s">
        <v>523</v>
      </c>
      <c r="D8778" s="164" t="s">
        <v>525</v>
      </c>
      <c r="E8778" s="164" t="s">
        <v>531</v>
      </c>
      <c r="F8778" s="193">
        <v>45679</v>
      </c>
      <c r="G8778" s="164" t="s">
        <v>652</v>
      </c>
      <c r="H8778" s="194">
        <v>39600</v>
      </c>
      <c r="I8778" s="164" t="s">
        <v>16</v>
      </c>
      <c r="L8778" s="164">
        <v>2024</v>
      </c>
      <c r="M8778" s="164" t="s">
        <v>525</v>
      </c>
      <c r="N8778" s="164" t="s">
        <v>569</v>
      </c>
    </row>
    <row r="8779" spans="1:14" s="164" customFormat="1" ht="15" x14ac:dyDescent="0.15">
      <c r="A8779" s="164" t="s">
        <v>521</v>
      </c>
      <c r="B8779" s="164" t="s">
        <v>647</v>
      </c>
      <c r="C8779" s="164" t="s">
        <v>523</v>
      </c>
      <c r="D8779" s="164" t="s">
        <v>525</v>
      </c>
      <c r="E8779" s="164" t="s">
        <v>525</v>
      </c>
      <c r="F8779" s="193">
        <v>45678</v>
      </c>
      <c r="G8779" s="164" t="s">
        <v>650</v>
      </c>
      <c r="H8779" s="194">
        <v>268844</v>
      </c>
      <c r="I8779" s="164" t="s">
        <v>16</v>
      </c>
      <c r="L8779" s="164">
        <v>2024</v>
      </c>
      <c r="M8779" s="164" t="s">
        <v>525</v>
      </c>
      <c r="N8779" s="164" t="s">
        <v>569</v>
      </c>
    </row>
    <row r="8780" spans="1:14" s="164" customFormat="1" ht="15" x14ac:dyDescent="0.15">
      <c r="A8780" s="164" t="s">
        <v>521</v>
      </c>
      <c r="B8780" s="164" t="s">
        <v>647</v>
      </c>
      <c r="C8780" s="164" t="s">
        <v>523</v>
      </c>
      <c r="D8780" s="164" t="s">
        <v>525</v>
      </c>
      <c r="E8780" s="164" t="s">
        <v>519</v>
      </c>
      <c r="F8780" s="193">
        <v>45678</v>
      </c>
      <c r="G8780" s="164" t="s">
        <v>650</v>
      </c>
      <c r="H8780" s="194">
        <v>588397</v>
      </c>
      <c r="I8780" s="164" t="s">
        <v>16</v>
      </c>
      <c r="L8780" s="164">
        <v>2024</v>
      </c>
      <c r="M8780" s="164" t="s">
        <v>525</v>
      </c>
      <c r="N8780" s="164" t="s">
        <v>569</v>
      </c>
    </row>
    <row r="8781" spans="1:14" s="164" customFormat="1" ht="15" x14ac:dyDescent="0.15">
      <c r="A8781" s="164" t="s">
        <v>521</v>
      </c>
      <c r="B8781" s="164" t="s">
        <v>647</v>
      </c>
      <c r="C8781" s="164" t="s">
        <v>523</v>
      </c>
      <c r="D8781" s="164" t="s">
        <v>525</v>
      </c>
      <c r="E8781" s="164" t="s">
        <v>531</v>
      </c>
      <c r="F8781" s="193">
        <v>45678</v>
      </c>
      <c r="G8781" s="164" t="s">
        <v>650</v>
      </c>
      <c r="H8781" s="194">
        <v>2019059</v>
      </c>
      <c r="I8781" s="164" t="s">
        <v>16</v>
      </c>
      <c r="L8781" s="164">
        <v>2024</v>
      </c>
      <c r="M8781" s="164" t="s">
        <v>525</v>
      </c>
      <c r="N8781" s="164" t="s">
        <v>569</v>
      </c>
    </row>
    <row r="8782" spans="1:14" s="164" customFormat="1" ht="15" x14ac:dyDescent="0.15">
      <c r="A8782" s="164" t="s">
        <v>521</v>
      </c>
      <c r="B8782" s="164" t="s">
        <v>647</v>
      </c>
      <c r="C8782" s="164" t="s">
        <v>523</v>
      </c>
      <c r="D8782" s="164" t="s">
        <v>525</v>
      </c>
      <c r="E8782" s="164" t="s">
        <v>525</v>
      </c>
      <c r="F8782" s="193">
        <v>45678</v>
      </c>
      <c r="G8782" s="164" t="s">
        <v>648</v>
      </c>
      <c r="H8782" s="194">
        <v>53222</v>
      </c>
      <c r="I8782" s="164" t="s">
        <v>16</v>
      </c>
      <c r="L8782" s="164">
        <v>2024</v>
      </c>
      <c r="M8782" s="164" t="s">
        <v>525</v>
      </c>
      <c r="N8782" s="164" t="s">
        <v>569</v>
      </c>
    </row>
    <row r="8783" spans="1:14" s="164" customFormat="1" ht="15" x14ac:dyDescent="0.15">
      <c r="A8783" s="164" t="s">
        <v>521</v>
      </c>
      <c r="B8783" s="164" t="s">
        <v>647</v>
      </c>
      <c r="C8783" s="164" t="s">
        <v>535</v>
      </c>
      <c r="D8783" s="164" t="s">
        <v>525</v>
      </c>
      <c r="E8783" s="164" t="s">
        <v>531</v>
      </c>
      <c r="F8783" s="193">
        <v>45678</v>
      </c>
      <c r="G8783" s="164" t="s">
        <v>648</v>
      </c>
      <c r="H8783" s="194">
        <v>34936</v>
      </c>
      <c r="I8783" s="164" t="s">
        <v>16</v>
      </c>
      <c r="L8783" s="164">
        <v>2024</v>
      </c>
      <c r="M8783" s="164" t="s">
        <v>525</v>
      </c>
      <c r="N8783" s="164" t="s">
        <v>569</v>
      </c>
    </row>
    <row r="8784" spans="1:14" s="164" customFormat="1" ht="15" x14ac:dyDescent="0.15">
      <c r="A8784" s="164" t="s">
        <v>521</v>
      </c>
      <c r="B8784" s="164" t="s">
        <v>647</v>
      </c>
      <c r="C8784" s="164" t="s">
        <v>523</v>
      </c>
      <c r="D8784" s="164" t="s">
        <v>525</v>
      </c>
      <c r="E8784" s="164" t="s">
        <v>531</v>
      </c>
      <c r="F8784" s="193">
        <v>45678</v>
      </c>
      <c r="G8784" s="164" t="s">
        <v>648</v>
      </c>
      <c r="H8784" s="194">
        <v>65048</v>
      </c>
      <c r="I8784" s="164" t="s">
        <v>16</v>
      </c>
      <c r="L8784" s="164">
        <v>2024</v>
      </c>
      <c r="M8784" s="164" t="s">
        <v>525</v>
      </c>
      <c r="N8784" s="164" t="s">
        <v>569</v>
      </c>
    </row>
    <row r="8785" spans="1:14" s="164" customFormat="1" ht="15" x14ac:dyDescent="0.15">
      <c r="A8785" s="164" t="s">
        <v>521</v>
      </c>
      <c r="B8785" s="164" t="s">
        <v>647</v>
      </c>
      <c r="C8785" s="164" t="s">
        <v>523</v>
      </c>
      <c r="D8785" s="164" t="s">
        <v>525</v>
      </c>
      <c r="E8785" s="164" t="s">
        <v>525</v>
      </c>
      <c r="F8785" s="193">
        <v>45678</v>
      </c>
      <c r="G8785" s="164" t="s">
        <v>651</v>
      </c>
      <c r="H8785" s="194">
        <v>708224</v>
      </c>
      <c r="I8785" s="164" t="s">
        <v>16</v>
      </c>
      <c r="L8785" s="164">
        <v>2024</v>
      </c>
      <c r="M8785" s="164" t="s">
        <v>525</v>
      </c>
      <c r="N8785" s="164" t="s">
        <v>569</v>
      </c>
    </row>
    <row r="8786" spans="1:14" s="164" customFormat="1" ht="15" x14ac:dyDescent="0.15">
      <c r="A8786" s="164" t="s">
        <v>521</v>
      </c>
      <c r="B8786" s="164" t="s">
        <v>647</v>
      </c>
      <c r="C8786" s="164" t="s">
        <v>523</v>
      </c>
      <c r="D8786" s="164" t="s">
        <v>525</v>
      </c>
      <c r="E8786" s="164" t="s">
        <v>531</v>
      </c>
      <c r="F8786" s="193">
        <v>45678</v>
      </c>
      <c r="G8786" s="164" t="s">
        <v>651</v>
      </c>
      <c r="H8786" s="194">
        <v>174240</v>
      </c>
      <c r="I8786" s="164" t="s">
        <v>16</v>
      </c>
      <c r="L8786" s="164">
        <v>2024</v>
      </c>
      <c r="M8786" s="164" t="s">
        <v>525</v>
      </c>
      <c r="N8786" s="164" t="s">
        <v>569</v>
      </c>
    </row>
    <row r="8787" spans="1:14" s="164" customFormat="1" ht="15" x14ac:dyDescent="0.15">
      <c r="A8787" s="164" t="s">
        <v>521</v>
      </c>
      <c r="B8787" s="164" t="s">
        <v>647</v>
      </c>
      <c r="C8787" s="164" t="s">
        <v>523</v>
      </c>
      <c r="D8787" s="164" t="s">
        <v>525</v>
      </c>
      <c r="E8787" s="164" t="s">
        <v>525</v>
      </c>
      <c r="F8787" s="193">
        <v>45678</v>
      </c>
      <c r="G8787" s="164" t="s">
        <v>649</v>
      </c>
      <c r="H8787" s="194">
        <v>2999467</v>
      </c>
      <c r="I8787" s="164" t="s">
        <v>16</v>
      </c>
      <c r="L8787" s="164">
        <v>2024</v>
      </c>
      <c r="M8787" s="164" t="s">
        <v>525</v>
      </c>
      <c r="N8787" s="164" t="s">
        <v>569</v>
      </c>
    </row>
    <row r="8788" spans="1:14" s="164" customFormat="1" ht="15" x14ac:dyDescent="0.15">
      <c r="A8788" s="164" t="s">
        <v>521</v>
      </c>
      <c r="B8788" s="164" t="s">
        <v>647</v>
      </c>
      <c r="C8788" s="164" t="s">
        <v>523</v>
      </c>
      <c r="D8788" s="164" t="s">
        <v>525</v>
      </c>
      <c r="E8788" s="164" t="s">
        <v>531</v>
      </c>
      <c r="F8788" s="193">
        <v>45678</v>
      </c>
      <c r="G8788" s="164" t="s">
        <v>649</v>
      </c>
      <c r="H8788" s="194">
        <v>1090254</v>
      </c>
      <c r="I8788" s="164" t="s">
        <v>16</v>
      </c>
      <c r="L8788" s="164">
        <v>2024</v>
      </c>
      <c r="M8788" s="164" t="s">
        <v>525</v>
      </c>
      <c r="N8788" s="164" t="s">
        <v>569</v>
      </c>
    </row>
    <row r="8789" spans="1:14" s="164" customFormat="1" ht="15" x14ac:dyDescent="0.15">
      <c r="A8789" s="164" t="s">
        <v>521</v>
      </c>
      <c r="B8789" s="164" t="s">
        <v>617</v>
      </c>
      <c r="C8789" s="164" t="s">
        <v>523</v>
      </c>
      <c r="D8789" s="164" t="s">
        <v>525</v>
      </c>
      <c r="E8789" s="164" t="s">
        <v>531</v>
      </c>
      <c r="F8789" s="193">
        <v>45678</v>
      </c>
      <c r="G8789" s="164" t="s">
        <v>619</v>
      </c>
      <c r="H8789" s="194">
        <v>292428</v>
      </c>
      <c r="I8789" s="164" t="s">
        <v>22</v>
      </c>
      <c r="L8789" s="164">
        <v>2024</v>
      </c>
      <c r="M8789" s="164" t="s">
        <v>525</v>
      </c>
      <c r="N8789" s="164" t="s">
        <v>569</v>
      </c>
    </row>
    <row r="8790" spans="1:14" s="164" customFormat="1" ht="15" x14ac:dyDescent="0.15">
      <c r="A8790" s="164" t="s">
        <v>521</v>
      </c>
      <c r="B8790" s="164" t="s">
        <v>617</v>
      </c>
      <c r="C8790" s="164" t="s">
        <v>523</v>
      </c>
      <c r="D8790" s="164" t="s">
        <v>525</v>
      </c>
      <c r="E8790" s="164" t="s">
        <v>531</v>
      </c>
      <c r="F8790" s="193">
        <v>45678</v>
      </c>
      <c r="G8790" s="164" t="s">
        <v>587</v>
      </c>
      <c r="H8790" s="194">
        <v>255420</v>
      </c>
      <c r="I8790" s="164" t="s">
        <v>22</v>
      </c>
      <c r="L8790" s="164">
        <v>2024</v>
      </c>
      <c r="M8790" s="164" t="s">
        <v>525</v>
      </c>
      <c r="N8790" s="164" t="s">
        <v>569</v>
      </c>
    </row>
    <row r="8791" spans="1:14" s="164" customFormat="1" ht="15" x14ac:dyDescent="0.15">
      <c r="A8791" s="164" t="s">
        <v>521</v>
      </c>
      <c r="B8791" s="164" t="s">
        <v>603</v>
      </c>
      <c r="C8791" s="164" t="s">
        <v>523</v>
      </c>
      <c r="D8791" s="164" t="s">
        <v>525</v>
      </c>
      <c r="E8791" s="164" t="s">
        <v>525</v>
      </c>
      <c r="F8791" s="193">
        <v>45678</v>
      </c>
      <c r="G8791" s="164" t="s">
        <v>604</v>
      </c>
      <c r="H8791" s="194">
        <v>8463</v>
      </c>
      <c r="I8791" s="164" t="s">
        <v>22</v>
      </c>
      <c r="L8791" s="164">
        <v>2024</v>
      </c>
      <c r="M8791" s="164" t="s">
        <v>525</v>
      </c>
      <c r="N8791" s="164" t="s">
        <v>569</v>
      </c>
    </row>
    <row r="8792" spans="1:14" s="164" customFormat="1" ht="15" x14ac:dyDescent="0.15">
      <c r="A8792" s="164" t="s">
        <v>521</v>
      </c>
      <c r="B8792" s="164" t="s">
        <v>647</v>
      </c>
      <c r="C8792" s="164" t="s">
        <v>523</v>
      </c>
      <c r="D8792" s="164" t="s">
        <v>525</v>
      </c>
      <c r="E8792" s="164" t="s">
        <v>525</v>
      </c>
      <c r="F8792" s="193">
        <v>45674</v>
      </c>
      <c r="G8792" s="164" t="s">
        <v>650</v>
      </c>
      <c r="H8792" s="194">
        <v>310528</v>
      </c>
      <c r="I8792" s="164" t="s">
        <v>16</v>
      </c>
      <c r="L8792" s="164">
        <v>2024</v>
      </c>
      <c r="M8792" s="164" t="s">
        <v>525</v>
      </c>
      <c r="N8792" s="164" t="s">
        <v>569</v>
      </c>
    </row>
    <row r="8793" spans="1:14" s="164" customFormat="1" ht="15" x14ac:dyDescent="0.15">
      <c r="A8793" s="164" t="s">
        <v>521</v>
      </c>
      <c r="B8793" s="164" t="s">
        <v>647</v>
      </c>
      <c r="C8793" s="164" t="s">
        <v>523</v>
      </c>
      <c r="D8793" s="164" t="s">
        <v>525</v>
      </c>
      <c r="E8793" s="164" t="s">
        <v>519</v>
      </c>
      <c r="F8793" s="193">
        <v>45674</v>
      </c>
      <c r="G8793" s="164" t="s">
        <v>650</v>
      </c>
      <c r="H8793" s="194">
        <v>551956</v>
      </c>
      <c r="I8793" s="164" t="s">
        <v>16</v>
      </c>
      <c r="L8793" s="164">
        <v>2024</v>
      </c>
      <c r="M8793" s="164" t="s">
        <v>525</v>
      </c>
      <c r="N8793" s="164" t="s">
        <v>569</v>
      </c>
    </row>
    <row r="8794" spans="1:14" s="164" customFormat="1" ht="15" x14ac:dyDescent="0.15">
      <c r="A8794" s="164" t="s">
        <v>521</v>
      </c>
      <c r="B8794" s="164" t="s">
        <v>647</v>
      </c>
      <c r="C8794" s="164" t="s">
        <v>535</v>
      </c>
      <c r="D8794" s="164" t="s">
        <v>525</v>
      </c>
      <c r="E8794" s="164" t="s">
        <v>531</v>
      </c>
      <c r="F8794" s="193">
        <v>45674</v>
      </c>
      <c r="G8794" s="164" t="s">
        <v>650</v>
      </c>
      <c r="H8794" s="194">
        <v>34936</v>
      </c>
      <c r="I8794" s="164" t="s">
        <v>16</v>
      </c>
      <c r="L8794" s="164">
        <v>2024</v>
      </c>
      <c r="M8794" s="164" t="s">
        <v>525</v>
      </c>
      <c r="N8794" s="164" t="s">
        <v>569</v>
      </c>
    </row>
    <row r="8795" spans="1:14" s="164" customFormat="1" ht="15" x14ac:dyDescent="0.15">
      <c r="A8795" s="164" t="s">
        <v>521</v>
      </c>
      <c r="B8795" s="164" t="s">
        <v>647</v>
      </c>
      <c r="C8795" s="164" t="s">
        <v>523</v>
      </c>
      <c r="D8795" s="164" t="s">
        <v>525</v>
      </c>
      <c r="E8795" s="164" t="s">
        <v>531</v>
      </c>
      <c r="F8795" s="193">
        <v>45674</v>
      </c>
      <c r="G8795" s="164" t="s">
        <v>650</v>
      </c>
      <c r="H8795" s="194">
        <v>1805540</v>
      </c>
      <c r="I8795" s="164" t="s">
        <v>16</v>
      </c>
      <c r="L8795" s="164">
        <v>2024</v>
      </c>
      <c r="M8795" s="164" t="s">
        <v>525</v>
      </c>
      <c r="N8795" s="164" t="s">
        <v>569</v>
      </c>
    </row>
    <row r="8796" spans="1:14" s="164" customFormat="1" ht="15" x14ac:dyDescent="0.15">
      <c r="A8796" s="164" t="s">
        <v>521</v>
      </c>
      <c r="B8796" s="164" t="s">
        <v>647</v>
      </c>
      <c r="C8796" s="164" t="s">
        <v>523</v>
      </c>
      <c r="D8796" s="164" t="s">
        <v>525</v>
      </c>
      <c r="E8796" s="164" t="s">
        <v>525</v>
      </c>
      <c r="F8796" s="193">
        <v>45674</v>
      </c>
      <c r="G8796" s="164" t="s">
        <v>648</v>
      </c>
      <c r="H8796" s="194">
        <v>34749</v>
      </c>
      <c r="I8796" s="164" t="s">
        <v>16</v>
      </c>
      <c r="L8796" s="164">
        <v>2024</v>
      </c>
      <c r="M8796" s="164" t="s">
        <v>525</v>
      </c>
      <c r="N8796" s="164" t="s">
        <v>569</v>
      </c>
    </row>
    <row r="8797" spans="1:14" s="164" customFormat="1" ht="15" x14ac:dyDescent="0.15">
      <c r="A8797" s="164" t="s">
        <v>521</v>
      </c>
      <c r="B8797" s="164" t="s">
        <v>647</v>
      </c>
      <c r="C8797" s="164" t="s">
        <v>523</v>
      </c>
      <c r="D8797" s="164" t="s">
        <v>525</v>
      </c>
      <c r="E8797" s="164" t="s">
        <v>531</v>
      </c>
      <c r="F8797" s="193">
        <v>45674</v>
      </c>
      <c r="G8797" s="164" t="s">
        <v>648</v>
      </c>
      <c r="H8797" s="194">
        <v>88352</v>
      </c>
      <c r="I8797" s="164" t="s">
        <v>16</v>
      </c>
      <c r="L8797" s="164">
        <v>2024</v>
      </c>
      <c r="M8797" s="164" t="s">
        <v>525</v>
      </c>
      <c r="N8797" s="164" t="s">
        <v>569</v>
      </c>
    </row>
    <row r="8798" spans="1:14" s="164" customFormat="1" ht="15" x14ac:dyDescent="0.15">
      <c r="A8798" s="164" t="s">
        <v>521</v>
      </c>
      <c r="B8798" s="164" t="s">
        <v>647</v>
      </c>
      <c r="C8798" s="164" t="s">
        <v>523</v>
      </c>
      <c r="D8798" s="164" t="s">
        <v>525</v>
      </c>
      <c r="E8798" s="164" t="s">
        <v>525</v>
      </c>
      <c r="F8798" s="193">
        <v>45674</v>
      </c>
      <c r="G8798" s="164" t="s">
        <v>649</v>
      </c>
      <c r="H8798" s="194">
        <v>226237</v>
      </c>
      <c r="I8798" s="164" t="s">
        <v>16</v>
      </c>
      <c r="L8798" s="164">
        <v>2024</v>
      </c>
      <c r="M8798" s="164" t="s">
        <v>525</v>
      </c>
      <c r="N8798" s="164" t="s">
        <v>569</v>
      </c>
    </row>
    <row r="8799" spans="1:14" s="164" customFormat="1" ht="15" x14ac:dyDescent="0.15">
      <c r="A8799" s="164" t="s">
        <v>521</v>
      </c>
      <c r="B8799" s="164" t="s">
        <v>617</v>
      </c>
      <c r="C8799" s="164" t="s">
        <v>523</v>
      </c>
      <c r="D8799" s="164" t="s">
        <v>525</v>
      </c>
      <c r="E8799" s="164" t="s">
        <v>525</v>
      </c>
      <c r="F8799" s="193">
        <v>45674</v>
      </c>
      <c r="G8799" s="164" t="s">
        <v>587</v>
      </c>
      <c r="H8799" s="194">
        <v>255420</v>
      </c>
      <c r="I8799" s="164" t="s">
        <v>22</v>
      </c>
      <c r="L8799" s="164">
        <v>2024</v>
      </c>
      <c r="M8799" s="164" t="s">
        <v>525</v>
      </c>
      <c r="N8799" s="164" t="s">
        <v>569</v>
      </c>
    </row>
    <row r="8800" spans="1:14" s="164" customFormat="1" ht="15" x14ac:dyDescent="0.15">
      <c r="A8800" s="164" t="s">
        <v>521</v>
      </c>
      <c r="B8800" s="164" t="s">
        <v>617</v>
      </c>
      <c r="C8800" s="164" t="s">
        <v>523</v>
      </c>
      <c r="D8800" s="164" t="s">
        <v>525</v>
      </c>
      <c r="E8800" s="164" t="s">
        <v>525</v>
      </c>
      <c r="F8800" s="193">
        <v>45674</v>
      </c>
      <c r="G8800" s="164" t="s">
        <v>589</v>
      </c>
      <c r="H8800" s="194">
        <v>1727810</v>
      </c>
      <c r="I8800" s="164" t="s">
        <v>22</v>
      </c>
      <c r="L8800" s="164">
        <v>2024</v>
      </c>
      <c r="M8800" s="164" t="s">
        <v>525</v>
      </c>
      <c r="N8800" s="164" t="s">
        <v>569</v>
      </c>
    </row>
    <row r="8801" spans="1:14" s="164" customFormat="1" ht="15" x14ac:dyDescent="0.15">
      <c r="A8801" s="164" t="s">
        <v>521</v>
      </c>
      <c r="B8801" s="164" t="s">
        <v>603</v>
      </c>
      <c r="C8801" s="164" t="s">
        <v>523</v>
      </c>
      <c r="D8801" s="164" t="s">
        <v>525</v>
      </c>
      <c r="E8801" s="164" t="s">
        <v>525</v>
      </c>
      <c r="F8801" s="193">
        <v>45674</v>
      </c>
      <c r="G8801" s="164" t="s">
        <v>604</v>
      </c>
      <c r="H8801" s="194">
        <v>56054</v>
      </c>
      <c r="I8801" s="164" t="s">
        <v>22</v>
      </c>
      <c r="L8801" s="164">
        <v>2024</v>
      </c>
      <c r="M8801" s="164" t="s">
        <v>525</v>
      </c>
      <c r="N8801" s="164" t="s">
        <v>569</v>
      </c>
    </row>
    <row r="8802" spans="1:14" s="164" customFormat="1" ht="15" x14ac:dyDescent="0.15">
      <c r="A8802" s="164" t="s">
        <v>521</v>
      </c>
      <c r="B8802" s="164" t="s">
        <v>617</v>
      </c>
      <c r="C8802" s="164" t="s">
        <v>523</v>
      </c>
      <c r="D8802" s="164" t="s">
        <v>525</v>
      </c>
      <c r="E8802" s="164" t="s">
        <v>525</v>
      </c>
      <c r="F8802" s="193">
        <v>45674</v>
      </c>
      <c r="G8802" s="164" t="s">
        <v>23</v>
      </c>
      <c r="H8802" s="194">
        <v>42174</v>
      </c>
      <c r="I8802" s="164" t="s">
        <v>22</v>
      </c>
      <c r="L8802" s="164">
        <v>2024</v>
      </c>
      <c r="M8802" s="164" t="s">
        <v>525</v>
      </c>
      <c r="N8802" s="164" t="s">
        <v>569</v>
      </c>
    </row>
    <row r="8803" spans="1:14" s="164" customFormat="1" ht="15" x14ac:dyDescent="0.15">
      <c r="A8803" s="164" t="s">
        <v>521</v>
      </c>
      <c r="B8803" s="164" t="s">
        <v>603</v>
      </c>
      <c r="C8803" s="164" t="s">
        <v>523</v>
      </c>
      <c r="D8803" s="164" t="s">
        <v>525</v>
      </c>
      <c r="E8803" s="164" t="s">
        <v>525</v>
      </c>
      <c r="F8803" s="193">
        <v>45673</v>
      </c>
      <c r="G8803" s="164" t="s">
        <v>604</v>
      </c>
      <c r="H8803" s="194">
        <v>50829</v>
      </c>
      <c r="I8803" s="164" t="s">
        <v>22</v>
      </c>
      <c r="L8803" s="164">
        <v>2024</v>
      </c>
      <c r="M8803" s="164" t="s">
        <v>525</v>
      </c>
      <c r="N8803" s="164" t="s">
        <v>569</v>
      </c>
    </row>
    <row r="8804" spans="1:14" s="164" customFormat="1" ht="15" x14ac:dyDescent="0.15">
      <c r="A8804" s="164" t="s">
        <v>521</v>
      </c>
      <c r="B8804" s="164" t="s">
        <v>617</v>
      </c>
      <c r="C8804" s="164" t="s">
        <v>523</v>
      </c>
      <c r="D8804" s="164" t="s">
        <v>525</v>
      </c>
      <c r="E8804" s="164" t="s">
        <v>525</v>
      </c>
      <c r="F8804" s="193">
        <v>45673</v>
      </c>
      <c r="G8804" s="164" t="s">
        <v>621</v>
      </c>
      <c r="H8804" s="194">
        <v>337392</v>
      </c>
      <c r="I8804" s="164" t="s">
        <v>22</v>
      </c>
      <c r="L8804" s="164">
        <v>2024</v>
      </c>
      <c r="M8804" s="164" t="s">
        <v>525</v>
      </c>
      <c r="N8804" s="164" t="s">
        <v>569</v>
      </c>
    </row>
    <row r="8805" spans="1:14" s="164" customFormat="1" ht="15" x14ac:dyDescent="0.15">
      <c r="A8805" s="164" t="s">
        <v>521</v>
      </c>
      <c r="B8805" s="164" t="s">
        <v>647</v>
      </c>
      <c r="C8805" s="164" t="s">
        <v>523</v>
      </c>
      <c r="D8805" s="164" t="s">
        <v>525</v>
      </c>
      <c r="E8805" s="164" t="s">
        <v>525</v>
      </c>
      <c r="F8805" s="193">
        <v>45673</v>
      </c>
      <c r="G8805" s="164" t="s">
        <v>650</v>
      </c>
      <c r="H8805" s="194">
        <v>274901</v>
      </c>
      <c r="I8805" s="164" t="s">
        <v>16</v>
      </c>
      <c r="L8805" s="164">
        <v>2024</v>
      </c>
      <c r="M8805" s="164" t="s">
        <v>525</v>
      </c>
      <c r="N8805" s="164" t="s">
        <v>569</v>
      </c>
    </row>
    <row r="8806" spans="1:14" s="164" customFormat="1" ht="15" x14ac:dyDescent="0.15">
      <c r="A8806" s="164" t="s">
        <v>521</v>
      </c>
      <c r="B8806" s="164" t="s">
        <v>647</v>
      </c>
      <c r="C8806" s="164" t="s">
        <v>523</v>
      </c>
      <c r="D8806" s="164" t="s">
        <v>525</v>
      </c>
      <c r="E8806" s="164" t="s">
        <v>519</v>
      </c>
      <c r="F8806" s="193">
        <v>45673</v>
      </c>
      <c r="G8806" s="164" t="s">
        <v>650</v>
      </c>
      <c r="H8806" s="194">
        <v>652901</v>
      </c>
      <c r="I8806" s="164" t="s">
        <v>16</v>
      </c>
      <c r="L8806" s="164">
        <v>2024</v>
      </c>
      <c r="M8806" s="164" t="s">
        <v>525</v>
      </c>
      <c r="N8806" s="164" t="s">
        <v>569</v>
      </c>
    </row>
    <row r="8807" spans="1:14" s="164" customFormat="1" ht="15" x14ac:dyDescent="0.15">
      <c r="A8807" s="164" t="s">
        <v>521</v>
      </c>
      <c r="B8807" s="164" t="s">
        <v>647</v>
      </c>
      <c r="C8807" s="164" t="s">
        <v>535</v>
      </c>
      <c r="D8807" s="164" t="s">
        <v>525</v>
      </c>
      <c r="E8807" s="164" t="s">
        <v>531</v>
      </c>
      <c r="F8807" s="193">
        <v>45673</v>
      </c>
      <c r="G8807" s="164" t="s">
        <v>650</v>
      </c>
      <c r="H8807" s="194">
        <v>102535</v>
      </c>
      <c r="I8807" s="164" t="s">
        <v>16</v>
      </c>
      <c r="L8807" s="164">
        <v>2024</v>
      </c>
      <c r="M8807" s="164" t="s">
        <v>525</v>
      </c>
      <c r="N8807" s="164" t="s">
        <v>569</v>
      </c>
    </row>
    <row r="8808" spans="1:14" s="164" customFormat="1" ht="15" x14ac:dyDescent="0.15">
      <c r="A8808" s="164" t="s">
        <v>521</v>
      </c>
      <c r="B8808" s="164" t="s">
        <v>647</v>
      </c>
      <c r="C8808" s="164" t="s">
        <v>523</v>
      </c>
      <c r="D8808" s="164" t="s">
        <v>525</v>
      </c>
      <c r="E8808" s="164" t="s">
        <v>531</v>
      </c>
      <c r="F8808" s="193">
        <v>45673</v>
      </c>
      <c r="G8808" s="164" t="s">
        <v>650</v>
      </c>
      <c r="H8808" s="194">
        <v>1510236</v>
      </c>
      <c r="I8808" s="164" t="s">
        <v>16</v>
      </c>
      <c r="L8808" s="164">
        <v>2024</v>
      </c>
      <c r="M8808" s="164" t="s">
        <v>525</v>
      </c>
      <c r="N8808" s="164" t="s">
        <v>569</v>
      </c>
    </row>
    <row r="8809" spans="1:14" s="164" customFormat="1" ht="15" x14ac:dyDescent="0.15">
      <c r="A8809" s="164" t="s">
        <v>521</v>
      </c>
      <c r="B8809" s="164" t="s">
        <v>647</v>
      </c>
      <c r="C8809" s="164" t="s">
        <v>523</v>
      </c>
      <c r="D8809" s="164" t="s">
        <v>525</v>
      </c>
      <c r="E8809" s="164" t="s">
        <v>525</v>
      </c>
      <c r="F8809" s="193">
        <v>45673</v>
      </c>
      <c r="G8809" s="164" t="s">
        <v>648</v>
      </c>
      <c r="H8809" s="194">
        <v>11264</v>
      </c>
      <c r="I8809" s="164" t="s">
        <v>16</v>
      </c>
      <c r="L8809" s="164">
        <v>2024</v>
      </c>
      <c r="M8809" s="164" t="s">
        <v>525</v>
      </c>
      <c r="N8809" s="164" t="s">
        <v>569</v>
      </c>
    </row>
    <row r="8810" spans="1:14" s="164" customFormat="1" ht="15" x14ac:dyDescent="0.15">
      <c r="A8810" s="164" t="s">
        <v>521</v>
      </c>
      <c r="B8810" s="164" t="s">
        <v>647</v>
      </c>
      <c r="C8810" s="164" t="s">
        <v>523</v>
      </c>
      <c r="D8810" s="164" t="s">
        <v>525</v>
      </c>
      <c r="E8810" s="164" t="s">
        <v>531</v>
      </c>
      <c r="F8810" s="193">
        <v>45673</v>
      </c>
      <c r="G8810" s="164" t="s">
        <v>648</v>
      </c>
      <c r="H8810" s="194">
        <v>1960</v>
      </c>
      <c r="I8810" s="164" t="s">
        <v>16</v>
      </c>
      <c r="L8810" s="164">
        <v>2024</v>
      </c>
      <c r="M8810" s="164" t="s">
        <v>525</v>
      </c>
      <c r="N8810" s="164" t="s">
        <v>569</v>
      </c>
    </row>
    <row r="8811" spans="1:14" s="164" customFormat="1" ht="15" x14ac:dyDescent="0.15">
      <c r="A8811" s="164" t="s">
        <v>521</v>
      </c>
      <c r="B8811" s="164" t="s">
        <v>617</v>
      </c>
      <c r="C8811" s="164" t="s">
        <v>523</v>
      </c>
      <c r="D8811" s="164" t="s">
        <v>525</v>
      </c>
      <c r="E8811" s="164" t="s">
        <v>519</v>
      </c>
      <c r="F8811" s="193">
        <v>45673</v>
      </c>
      <c r="G8811" s="164" t="s">
        <v>651</v>
      </c>
      <c r="H8811" s="194">
        <v>36683</v>
      </c>
      <c r="I8811" s="164" t="s">
        <v>16</v>
      </c>
      <c r="L8811" s="164">
        <v>2024</v>
      </c>
      <c r="M8811" s="164" t="s">
        <v>525</v>
      </c>
      <c r="N8811" s="164" t="s">
        <v>569</v>
      </c>
    </row>
    <row r="8812" spans="1:14" s="164" customFormat="1" ht="15" x14ac:dyDescent="0.15">
      <c r="A8812" s="164" t="s">
        <v>521</v>
      </c>
      <c r="B8812" s="164" t="s">
        <v>647</v>
      </c>
      <c r="C8812" s="164" t="s">
        <v>523</v>
      </c>
      <c r="D8812" s="164" t="s">
        <v>525</v>
      </c>
      <c r="E8812" s="164" t="s">
        <v>531</v>
      </c>
      <c r="F8812" s="193">
        <v>45673</v>
      </c>
      <c r="G8812" s="164" t="s">
        <v>651</v>
      </c>
      <c r="H8812" s="194">
        <v>895961</v>
      </c>
      <c r="I8812" s="164" t="s">
        <v>16</v>
      </c>
      <c r="L8812" s="164">
        <v>2024</v>
      </c>
      <c r="M8812" s="164" t="s">
        <v>525</v>
      </c>
      <c r="N8812" s="164" t="s">
        <v>569</v>
      </c>
    </row>
    <row r="8813" spans="1:14" s="164" customFormat="1" ht="15" x14ac:dyDescent="0.15">
      <c r="A8813" s="164" t="s">
        <v>521</v>
      </c>
      <c r="B8813" s="164" t="s">
        <v>647</v>
      </c>
      <c r="C8813" s="164" t="s">
        <v>523</v>
      </c>
      <c r="D8813" s="164" t="s">
        <v>525</v>
      </c>
      <c r="E8813" s="164" t="s">
        <v>525</v>
      </c>
      <c r="F8813" s="193">
        <v>45673</v>
      </c>
      <c r="G8813" s="164" t="s">
        <v>649</v>
      </c>
      <c r="H8813" s="194">
        <v>1758134</v>
      </c>
      <c r="I8813" s="164" t="s">
        <v>16</v>
      </c>
      <c r="L8813" s="164">
        <v>2024</v>
      </c>
      <c r="M8813" s="164" t="s">
        <v>525</v>
      </c>
      <c r="N8813" s="164" t="s">
        <v>569</v>
      </c>
    </row>
    <row r="8814" spans="1:14" s="164" customFormat="1" ht="15" x14ac:dyDescent="0.15">
      <c r="A8814" s="164" t="s">
        <v>521</v>
      </c>
      <c r="B8814" s="164" t="s">
        <v>647</v>
      </c>
      <c r="C8814" s="164" t="s">
        <v>523</v>
      </c>
      <c r="D8814" s="164" t="s">
        <v>525</v>
      </c>
      <c r="E8814" s="164" t="s">
        <v>531</v>
      </c>
      <c r="F8814" s="193">
        <v>45673</v>
      </c>
      <c r="G8814" s="164" t="s">
        <v>649</v>
      </c>
      <c r="H8814" s="194">
        <v>84300</v>
      </c>
      <c r="I8814" s="164" t="s">
        <v>16</v>
      </c>
      <c r="L8814" s="164">
        <v>2024</v>
      </c>
      <c r="M8814" s="164" t="s">
        <v>525</v>
      </c>
      <c r="N8814" s="164" t="s">
        <v>569</v>
      </c>
    </row>
    <row r="8815" spans="1:14" s="164" customFormat="1" ht="15" x14ac:dyDescent="0.15">
      <c r="A8815" s="164" t="s">
        <v>521</v>
      </c>
      <c r="B8815" s="164" t="s">
        <v>647</v>
      </c>
      <c r="C8815" s="164" t="s">
        <v>523</v>
      </c>
      <c r="D8815" s="164" t="s">
        <v>525</v>
      </c>
      <c r="E8815" s="164" t="s">
        <v>525</v>
      </c>
      <c r="F8815" s="193">
        <v>45672</v>
      </c>
      <c r="G8815" s="164" t="s">
        <v>650</v>
      </c>
      <c r="H8815" s="194">
        <v>761814</v>
      </c>
      <c r="I8815" s="164" t="s">
        <v>16</v>
      </c>
      <c r="L8815" s="164">
        <v>2024</v>
      </c>
      <c r="M8815" s="164" t="s">
        <v>525</v>
      </c>
      <c r="N8815" s="164" t="s">
        <v>569</v>
      </c>
    </row>
    <row r="8816" spans="1:14" s="164" customFormat="1" ht="15" x14ac:dyDescent="0.15">
      <c r="A8816" s="164" t="s">
        <v>521</v>
      </c>
      <c r="B8816" s="164" t="s">
        <v>647</v>
      </c>
      <c r="C8816" s="164" t="s">
        <v>523</v>
      </c>
      <c r="D8816" s="164" t="s">
        <v>525</v>
      </c>
      <c r="E8816" s="164" t="s">
        <v>519</v>
      </c>
      <c r="F8816" s="193">
        <v>45672</v>
      </c>
      <c r="G8816" s="164" t="s">
        <v>650</v>
      </c>
      <c r="H8816" s="194">
        <v>269632</v>
      </c>
      <c r="I8816" s="164" t="s">
        <v>16</v>
      </c>
      <c r="L8816" s="164">
        <v>2024</v>
      </c>
      <c r="M8816" s="164" t="s">
        <v>525</v>
      </c>
      <c r="N8816" s="164" t="s">
        <v>569</v>
      </c>
    </row>
    <row r="8817" spans="1:14" s="164" customFormat="1" ht="15" x14ac:dyDescent="0.15">
      <c r="A8817" s="164" t="s">
        <v>521</v>
      </c>
      <c r="B8817" s="164" t="s">
        <v>647</v>
      </c>
      <c r="C8817" s="164" t="s">
        <v>535</v>
      </c>
      <c r="D8817" s="164" t="s">
        <v>525</v>
      </c>
      <c r="E8817" s="164" t="s">
        <v>531</v>
      </c>
      <c r="F8817" s="193">
        <v>45672</v>
      </c>
      <c r="G8817" s="164" t="s">
        <v>650</v>
      </c>
      <c r="H8817" s="194">
        <v>264992</v>
      </c>
      <c r="I8817" s="164" t="s">
        <v>16</v>
      </c>
      <c r="L8817" s="164">
        <v>2024</v>
      </c>
      <c r="M8817" s="164" t="s">
        <v>525</v>
      </c>
      <c r="N8817" s="164" t="s">
        <v>569</v>
      </c>
    </row>
    <row r="8818" spans="1:14" s="164" customFormat="1" ht="15" x14ac:dyDescent="0.15">
      <c r="A8818" s="164" t="s">
        <v>521</v>
      </c>
      <c r="B8818" s="164" t="s">
        <v>647</v>
      </c>
      <c r="C8818" s="164" t="s">
        <v>523</v>
      </c>
      <c r="D8818" s="164" t="s">
        <v>525</v>
      </c>
      <c r="E8818" s="164" t="s">
        <v>531</v>
      </c>
      <c r="F8818" s="193">
        <v>45672</v>
      </c>
      <c r="G8818" s="164" t="s">
        <v>650</v>
      </c>
      <c r="H8818" s="194">
        <v>1034807</v>
      </c>
      <c r="I8818" s="164" t="s">
        <v>16</v>
      </c>
      <c r="L8818" s="164">
        <v>2024</v>
      </c>
      <c r="M8818" s="164" t="s">
        <v>525</v>
      </c>
      <c r="N8818" s="164" t="s">
        <v>569</v>
      </c>
    </row>
    <row r="8819" spans="1:14" s="164" customFormat="1" ht="15" x14ac:dyDescent="0.15">
      <c r="A8819" s="164" t="s">
        <v>521</v>
      </c>
      <c r="B8819" s="164" t="s">
        <v>647</v>
      </c>
      <c r="C8819" s="164" t="s">
        <v>523</v>
      </c>
      <c r="D8819" s="164" t="s">
        <v>525</v>
      </c>
      <c r="E8819" s="164" t="s">
        <v>525</v>
      </c>
      <c r="F8819" s="193">
        <v>45672</v>
      </c>
      <c r="G8819" s="164" t="s">
        <v>648</v>
      </c>
      <c r="H8819" s="194">
        <v>61602</v>
      </c>
      <c r="I8819" s="164" t="s">
        <v>16</v>
      </c>
      <c r="L8819" s="164">
        <v>2024</v>
      </c>
      <c r="M8819" s="164" t="s">
        <v>525</v>
      </c>
      <c r="N8819" s="164" t="s">
        <v>569</v>
      </c>
    </row>
    <row r="8820" spans="1:14" s="164" customFormat="1" ht="15" x14ac:dyDescent="0.15">
      <c r="A8820" s="164" t="s">
        <v>521</v>
      </c>
      <c r="B8820" s="164" t="s">
        <v>647</v>
      </c>
      <c r="C8820" s="164" t="s">
        <v>523</v>
      </c>
      <c r="D8820" s="164" t="s">
        <v>525</v>
      </c>
      <c r="E8820" s="164" t="s">
        <v>531</v>
      </c>
      <c r="F8820" s="193">
        <v>45672</v>
      </c>
      <c r="G8820" s="164" t="s">
        <v>651</v>
      </c>
      <c r="H8820" s="194">
        <v>918720</v>
      </c>
      <c r="I8820" s="164" t="s">
        <v>16</v>
      </c>
      <c r="L8820" s="164">
        <v>2024</v>
      </c>
      <c r="M8820" s="164" t="s">
        <v>525</v>
      </c>
      <c r="N8820" s="164" t="s">
        <v>569</v>
      </c>
    </row>
    <row r="8821" spans="1:14" s="164" customFormat="1" ht="15" x14ac:dyDescent="0.15">
      <c r="A8821" s="164" t="s">
        <v>521</v>
      </c>
      <c r="B8821" s="164" t="s">
        <v>647</v>
      </c>
      <c r="C8821" s="164" t="s">
        <v>523</v>
      </c>
      <c r="D8821" s="164" t="s">
        <v>525</v>
      </c>
      <c r="E8821" s="164" t="s">
        <v>525</v>
      </c>
      <c r="F8821" s="193">
        <v>45672</v>
      </c>
      <c r="G8821" s="164" t="s">
        <v>649</v>
      </c>
      <c r="H8821" s="194">
        <v>1310606</v>
      </c>
      <c r="I8821" s="164" t="s">
        <v>16</v>
      </c>
      <c r="L8821" s="164">
        <v>2024</v>
      </c>
      <c r="M8821" s="164" t="s">
        <v>525</v>
      </c>
      <c r="N8821" s="164" t="s">
        <v>569</v>
      </c>
    </row>
    <row r="8822" spans="1:14" s="164" customFormat="1" ht="15" x14ac:dyDescent="0.15">
      <c r="A8822" s="164" t="s">
        <v>521</v>
      </c>
      <c r="B8822" s="164" t="s">
        <v>647</v>
      </c>
      <c r="C8822" s="164" t="s">
        <v>523</v>
      </c>
      <c r="D8822" s="164" t="s">
        <v>525</v>
      </c>
      <c r="E8822" s="164" t="s">
        <v>531</v>
      </c>
      <c r="F8822" s="193">
        <v>45672</v>
      </c>
      <c r="G8822" s="164" t="s">
        <v>649</v>
      </c>
      <c r="H8822" s="194">
        <v>3041258</v>
      </c>
      <c r="I8822" s="164" t="s">
        <v>16</v>
      </c>
      <c r="L8822" s="164">
        <v>2024</v>
      </c>
      <c r="M8822" s="164" t="s">
        <v>525</v>
      </c>
      <c r="N8822" s="164" t="s">
        <v>569</v>
      </c>
    </row>
    <row r="8823" spans="1:14" s="164" customFormat="1" ht="15" x14ac:dyDescent="0.15">
      <c r="A8823" s="164" t="s">
        <v>521</v>
      </c>
      <c r="B8823" s="164" t="s">
        <v>647</v>
      </c>
      <c r="C8823" s="164" t="s">
        <v>523</v>
      </c>
      <c r="D8823" s="164" t="s">
        <v>525</v>
      </c>
      <c r="E8823" s="164" t="s">
        <v>531</v>
      </c>
      <c r="F8823" s="193">
        <v>45672</v>
      </c>
      <c r="G8823" s="164" t="s">
        <v>652</v>
      </c>
      <c r="H8823" s="194">
        <v>39600</v>
      </c>
      <c r="I8823" s="164" t="s">
        <v>16</v>
      </c>
      <c r="L8823" s="164">
        <v>2024</v>
      </c>
      <c r="M8823" s="164" t="s">
        <v>525</v>
      </c>
      <c r="N8823" s="164" t="s">
        <v>569</v>
      </c>
    </row>
    <row r="8824" spans="1:14" s="164" customFormat="1" ht="15" x14ac:dyDescent="0.15">
      <c r="A8824" s="164" t="s">
        <v>521</v>
      </c>
      <c r="B8824" s="164" t="s">
        <v>617</v>
      </c>
      <c r="C8824" s="164" t="s">
        <v>523</v>
      </c>
      <c r="D8824" s="164" t="s">
        <v>525</v>
      </c>
      <c r="E8824" s="164" t="s">
        <v>525</v>
      </c>
      <c r="F8824" s="193">
        <v>45672</v>
      </c>
      <c r="G8824" s="164" t="s">
        <v>568</v>
      </c>
      <c r="H8824" s="194">
        <v>583055</v>
      </c>
      <c r="I8824" s="164" t="s">
        <v>22</v>
      </c>
      <c r="L8824" s="164">
        <v>2024</v>
      </c>
      <c r="M8824" s="164" t="s">
        <v>525</v>
      </c>
      <c r="N8824" s="164" t="s">
        <v>569</v>
      </c>
    </row>
    <row r="8825" spans="1:14" s="164" customFormat="1" ht="15" x14ac:dyDescent="0.15">
      <c r="A8825" s="164" t="s">
        <v>521</v>
      </c>
      <c r="B8825" s="164" t="s">
        <v>617</v>
      </c>
      <c r="C8825" s="164" t="s">
        <v>523</v>
      </c>
      <c r="D8825" s="164" t="s">
        <v>525</v>
      </c>
      <c r="E8825" s="164" t="s">
        <v>525</v>
      </c>
      <c r="F8825" s="193">
        <v>45672</v>
      </c>
      <c r="G8825" s="164" t="s">
        <v>589</v>
      </c>
      <c r="H8825" s="194">
        <v>168788</v>
      </c>
      <c r="I8825" s="164" t="s">
        <v>22</v>
      </c>
      <c r="L8825" s="164">
        <v>2024</v>
      </c>
      <c r="M8825" s="164" t="s">
        <v>525</v>
      </c>
      <c r="N8825" s="164" t="s">
        <v>569</v>
      </c>
    </row>
    <row r="8826" spans="1:14" s="164" customFormat="1" ht="15" x14ac:dyDescent="0.15">
      <c r="A8826" s="164" t="s">
        <v>521</v>
      </c>
      <c r="B8826" s="164" t="s">
        <v>617</v>
      </c>
      <c r="C8826" s="164" t="s">
        <v>523</v>
      </c>
      <c r="D8826" s="164" t="s">
        <v>525</v>
      </c>
      <c r="E8826" s="164" t="s">
        <v>531</v>
      </c>
      <c r="F8826" s="193">
        <v>45672</v>
      </c>
      <c r="G8826" s="164" t="s">
        <v>589</v>
      </c>
      <c r="H8826" s="194">
        <v>165739</v>
      </c>
      <c r="I8826" s="164" t="s">
        <v>22</v>
      </c>
      <c r="L8826" s="164">
        <v>2024</v>
      </c>
      <c r="M8826" s="164" t="s">
        <v>525</v>
      </c>
      <c r="N8826" s="164" t="s">
        <v>569</v>
      </c>
    </row>
    <row r="8827" spans="1:14" s="164" customFormat="1" ht="15" x14ac:dyDescent="0.15">
      <c r="A8827" s="164" t="s">
        <v>521</v>
      </c>
      <c r="B8827" s="164" t="s">
        <v>638</v>
      </c>
      <c r="C8827" s="164" t="s">
        <v>523</v>
      </c>
      <c r="D8827" s="164" t="s">
        <v>525</v>
      </c>
      <c r="E8827" s="164" t="s">
        <v>519</v>
      </c>
      <c r="F8827" s="193">
        <v>45672</v>
      </c>
      <c r="G8827" s="164" t="s">
        <v>589</v>
      </c>
      <c r="H8827" s="194">
        <v>250250</v>
      </c>
      <c r="I8827" s="164" t="s">
        <v>22</v>
      </c>
      <c r="L8827" s="164">
        <v>2024</v>
      </c>
      <c r="M8827" s="164" t="s">
        <v>525</v>
      </c>
      <c r="N8827" s="164" t="s">
        <v>569</v>
      </c>
    </row>
    <row r="8828" spans="1:14" s="164" customFormat="1" ht="15" x14ac:dyDescent="0.15">
      <c r="A8828" s="164" t="s">
        <v>521</v>
      </c>
      <c r="B8828" s="164" t="s">
        <v>638</v>
      </c>
      <c r="C8828" s="164" t="s">
        <v>523</v>
      </c>
      <c r="D8828" s="164" t="s">
        <v>525</v>
      </c>
      <c r="E8828" s="164" t="s">
        <v>531</v>
      </c>
      <c r="F8828" s="193">
        <v>45672</v>
      </c>
      <c r="G8828" s="164" t="s">
        <v>589</v>
      </c>
      <c r="H8828" s="194">
        <v>178750</v>
      </c>
      <c r="I8828" s="164" t="s">
        <v>22</v>
      </c>
      <c r="L8828" s="164">
        <v>2024</v>
      </c>
      <c r="M8828" s="164" t="s">
        <v>525</v>
      </c>
      <c r="N8828" s="164" t="s">
        <v>569</v>
      </c>
    </row>
    <row r="8829" spans="1:14" s="164" customFormat="1" ht="15" x14ac:dyDescent="0.15">
      <c r="A8829" s="164" t="s">
        <v>521</v>
      </c>
      <c r="B8829" s="164" t="s">
        <v>617</v>
      </c>
      <c r="C8829" s="164" t="s">
        <v>523</v>
      </c>
      <c r="D8829" s="164" t="s">
        <v>525</v>
      </c>
      <c r="E8829" s="164" t="s">
        <v>525</v>
      </c>
      <c r="F8829" s="193">
        <v>45672</v>
      </c>
      <c r="G8829" s="164" t="s">
        <v>23</v>
      </c>
      <c r="H8829" s="194">
        <v>147</v>
      </c>
      <c r="I8829" s="164" t="s">
        <v>22</v>
      </c>
      <c r="L8829" s="164">
        <v>2024</v>
      </c>
      <c r="M8829" s="164" t="s">
        <v>525</v>
      </c>
      <c r="N8829" s="164" t="s">
        <v>569</v>
      </c>
    </row>
    <row r="8830" spans="1:14" s="164" customFormat="1" ht="15" x14ac:dyDescent="0.15">
      <c r="A8830" s="164" t="s">
        <v>521</v>
      </c>
      <c r="B8830" s="164" t="s">
        <v>617</v>
      </c>
      <c r="C8830" s="164" t="s">
        <v>523</v>
      </c>
      <c r="D8830" s="164" t="s">
        <v>525</v>
      </c>
      <c r="E8830" s="164" t="s">
        <v>531</v>
      </c>
      <c r="F8830" s="193">
        <v>45671</v>
      </c>
      <c r="G8830" s="164" t="s">
        <v>619</v>
      </c>
      <c r="H8830" s="194">
        <v>538507</v>
      </c>
      <c r="I8830" s="164" t="s">
        <v>22</v>
      </c>
      <c r="L8830" s="164">
        <v>2024</v>
      </c>
      <c r="M8830" s="164" t="s">
        <v>525</v>
      </c>
      <c r="N8830" s="164" t="s">
        <v>569</v>
      </c>
    </row>
    <row r="8831" spans="1:14" s="164" customFormat="1" ht="15" x14ac:dyDescent="0.15">
      <c r="A8831" s="164" t="s">
        <v>521</v>
      </c>
      <c r="B8831" s="164" t="s">
        <v>567</v>
      </c>
      <c r="C8831" s="164" t="s">
        <v>523</v>
      </c>
      <c r="D8831" s="164" t="s">
        <v>525</v>
      </c>
      <c r="E8831" s="164" t="s">
        <v>531</v>
      </c>
      <c r="F8831" s="193">
        <v>45671</v>
      </c>
      <c r="G8831" s="164" t="s">
        <v>568</v>
      </c>
      <c r="H8831" s="194">
        <v>335881</v>
      </c>
      <c r="I8831" s="164" t="s">
        <v>22</v>
      </c>
      <c r="L8831" s="164">
        <v>2024</v>
      </c>
      <c r="M8831" s="164" t="s">
        <v>525</v>
      </c>
      <c r="N8831" s="164" t="s">
        <v>569</v>
      </c>
    </row>
    <row r="8832" spans="1:14" s="164" customFormat="1" ht="15" x14ac:dyDescent="0.15">
      <c r="A8832" s="164" t="s">
        <v>521</v>
      </c>
      <c r="B8832" s="164" t="s">
        <v>617</v>
      </c>
      <c r="C8832" s="164" t="s">
        <v>523</v>
      </c>
      <c r="D8832" s="164" t="s">
        <v>525</v>
      </c>
      <c r="E8832" s="164" t="s">
        <v>525</v>
      </c>
      <c r="F8832" s="193">
        <v>45671</v>
      </c>
      <c r="G8832" s="164" t="s">
        <v>568</v>
      </c>
      <c r="H8832" s="194">
        <v>170280</v>
      </c>
      <c r="I8832" s="164" t="s">
        <v>22</v>
      </c>
      <c r="L8832" s="164">
        <v>2024</v>
      </c>
      <c r="M8832" s="164" t="s">
        <v>525</v>
      </c>
      <c r="N8832" s="164" t="s">
        <v>569</v>
      </c>
    </row>
    <row r="8833" spans="1:14" s="164" customFormat="1" ht="15" x14ac:dyDescent="0.15">
      <c r="A8833" s="164" t="s">
        <v>521</v>
      </c>
      <c r="B8833" s="164" t="s">
        <v>617</v>
      </c>
      <c r="C8833" s="164" t="s">
        <v>523</v>
      </c>
      <c r="D8833" s="164" t="s">
        <v>525</v>
      </c>
      <c r="E8833" s="164" t="s">
        <v>519</v>
      </c>
      <c r="F8833" s="193">
        <v>45671</v>
      </c>
      <c r="G8833" s="164" t="s">
        <v>568</v>
      </c>
      <c r="H8833" s="194">
        <v>679250</v>
      </c>
      <c r="I8833" s="164" t="s">
        <v>22</v>
      </c>
      <c r="L8833" s="164">
        <v>2024</v>
      </c>
      <c r="M8833" s="164" t="s">
        <v>525</v>
      </c>
      <c r="N8833" s="164" t="s">
        <v>569</v>
      </c>
    </row>
    <row r="8834" spans="1:14" s="164" customFormat="1" ht="15" x14ac:dyDescent="0.15">
      <c r="A8834" s="164" t="s">
        <v>521</v>
      </c>
      <c r="B8834" s="164" t="s">
        <v>617</v>
      </c>
      <c r="C8834" s="164" t="s">
        <v>523</v>
      </c>
      <c r="D8834" s="164" t="s">
        <v>525</v>
      </c>
      <c r="E8834" s="164" t="s">
        <v>531</v>
      </c>
      <c r="F8834" s="193">
        <v>45671</v>
      </c>
      <c r="G8834" s="164" t="s">
        <v>568</v>
      </c>
      <c r="H8834" s="194">
        <v>289472</v>
      </c>
      <c r="I8834" s="164" t="s">
        <v>22</v>
      </c>
      <c r="L8834" s="164">
        <v>2024</v>
      </c>
      <c r="M8834" s="164" t="s">
        <v>525</v>
      </c>
      <c r="N8834" s="164" t="s">
        <v>569</v>
      </c>
    </row>
    <row r="8835" spans="1:14" s="164" customFormat="1" ht="15" x14ac:dyDescent="0.15">
      <c r="A8835" s="164" t="s">
        <v>521</v>
      </c>
      <c r="B8835" s="164" t="s">
        <v>617</v>
      </c>
      <c r="C8835" s="164" t="s">
        <v>523</v>
      </c>
      <c r="D8835" s="164" t="s">
        <v>525</v>
      </c>
      <c r="E8835" s="164" t="s">
        <v>525</v>
      </c>
      <c r="F8835" s="193">
        <v>45671</v>
      </c>
      <c r="G8835" s="164" t="s">
        <v>589</v>
      </c>
      <c r="H8835" s="194">
        <v>257800</v>
      </c>
      <c r="I8835" s="164" t="s">
        <v>22</v>
      </c>
      <c r="L8835" s="164">
        <v>2024</v>
      </c>
      <c r="M8835" s="164" t="s">
        <v>525</v>
      </c>
      <c r="N8835" s="164" t="s">
        <v>569</v>
      </c>
    </row>
    <row r="8836" spans="1:14" s="164" customFormat="1" ht="15" x14ac:dyDescent="0.15">
      <c r="A8836" s="164" t="s">
        <v>521</v>
      </c>
      <c r="B8836" s="164" t="s">
        <v>617</v>
      </c>
      <c r="C8836" s="164" t="s">
        <v>523</v>
      </c>
      <c r="D8836" s="164" t="s">
        <v>525</v>
      </c>
      <c r="E8836" s="164" t="s">
        <v>531</v>
      </c>
      <c r="F8836" s="193">
        <v>45671</v>
      </c>
      <c r="G8836" s="164" t="s">
        <v>589</v>
      </c>
      <c r="H8836" s="194">
        <v>738461</v>
      </c>
      <c r="I8836" s="164" t="s">
        <v>22</v>
      </c>
      <c r="L8836" s="164">
        <v>2024</v>
      </c>
      <c r="M8836" s="164" t="s">
        <v>525</v>
      </c>
      <c r="N8836" s="164" t="s">
        <v>569</v>
      </c>
    </row>
    <row r="8837" spans="1:14" s="164" customFormat="1" ht="15" x14ac:dyDescent="0.15">
      <c r="A8837" s="164" t="s">
        <v>521</v>
      </c>
      <c r="B8837" s="164" t="s">
        <v>617</v>
      </c>
      <c r="C8837" s="164" t="s">
        <v>523</v>
      </c>
      <c r="D8837" s="164" t="s">
        <v>525</v>
      </c>
      <c r="E8837" s="164" t="s">
        <v>525</v>
      </c>
      <c r="F8837" s="193">
        <v>45671</v>
      </c>
      <c r="G8837" s="164" t="s">
        <v>23</v>
      </c>
      <c r="H8837" s="194">
        <v>863276</v>
      </c>
      <c r="I8837" s="164" t="s">
        <v>22</v>
      </c>
      <c r="L8837" s="164">
        <v>2024</v>
      </c>
      <c r="M8837" s="164" t="s">
        <v>525</v>
      </c>
      <c r="N8837" s="164" t="s">
        <v>569</v>
      </c>
    </row>
    <row r="8838" spans="1:14" s="164" customFormat="1" ht="15" x14ac:dyDescent="0.15">
      <c r="A8838" s="164" t="s">
        <v>521</v>
      </c>
      <c r="B8838" s="164" t="s">
        <v>617</v>
      </c>
      <c r="C8838" s="164" t="s">
        <v>523</v>
      </c>
      <c r="D8838" s="164" t="s">
        <v>525</v>
      </c>
      <c r="E8838" s="164" t="s">
        <v>531</v>
      </c>
      <c r="F8838" s="193">
        <v>45671</v>
      </c>
      <c r="G8838" s="164" t="s">
        <v>23</v>
      </c>
      <c r="H8838" s="194">
        <v>1611049</v>
      </c>
      <c r="I8838" s="164" t="s">
        <v>22</v>
      </c>
      <c r="L8838" s="164">
        <v>2024</v>
      </c>
      <c r="M8838" s="164" t="s">
        <v>525</v>
      </c>
      <c r="N8838" s="164" t="s">
        <v>569</v>
      </c>
    </row>
    <row r="8839" spans="1:14" s="164" customFormat="1" ht="15" x14ac:dyDescent="0.15">
      <c r="A8839" s="164" t="s">
        <v>521</v>
      </c>
      <c r="B8839" s="164" t="s">
        <v>617</v>
      </c>
      <c r="C8839" s="164" t="s">
        <v>523</v>
      </c>
      <c r="D8839" s="164" t="s">
        <v>525</v>
      </c>
      <c r="E8839" s="164" t="s">
        <v>531</v>
      </c>
      <c r="F8839" s="193">
        <v>45671</v>
      </c>
      <c r="G8839" s="164" t="s">
        <v>720</v>
      </c>
      <c r="H8839" s="194">
        <v>184378</v>
      </c>
      <c r="I8839" s="164" t="s">
        <v>22</v>
      </c>
      <c r="L8839" s="164">
        <v>2024</v>
      </c>
      <c r="M8839" s="164" t="s">
        <v>525</v>
      </c>
      <c r="N8839" s="164" t="s">
        <v>569</v>
      </c>
    </row>
    <row r="8840" spans="1:14" s="164" customFormat="1" ht="15" x14ac:dyDescent="0.15">
      <c r="A8840" s="164" t="s">
        <v>521</v>
      </c>
      <c r="B8840" s="164" t="s">
        <v>647</v>
      </c>
      <c r="C8840" s="164" t="s">
        <v>523</v>
      </c>
      <c r="D8840" s="164" t="s">
        <v>525</v>
      </c>
      <c r="E8840" s="164" t="s">
        <v>525</v>
      </c>
      <c r="F8840" s="193">
        <v>45671</v>
      </c>
      <c r="G8840" s="164" t="s">
        <v>650</v>
      </c>
      <c r="H8840" s="194">
        <v>292992</v>
      </c>
      <c r="I8840" s="164" t="s">
        <v>16</v>
      </c>
      <c r="L8840" s="164">
        <v>2024</v>
      </c>
      <c r="M8840" s="164" t="s">
        <v>525</v>
      </c>
      <c r="N8840" s="164" t="s">
        <v>569</v>
      </c>
    </row>
    <row r="8841" spans="1:14" s="164" customFormat="1" ht="15" x14ac:dyDescent="0.15">
      <c r="A8841" s="164" t="s">
        <v>521</v>
      </c>
      <c r="B8841" s="164" t="s">
        <v>647</v>
      </c>
      <c r="C8841" s="164" t="s">
        <v>535</v>
      </c>
      <c r="D8841" s="164" t="s">
        <v>525</v>
      </c>
      <c r="E8841" s="164" t="s">
        <v>531</v>
      </c>
      <c r="F8841" s="193">
        <v>45671</v>
      </c>
      <c r="G8841" s="164" t="s">
        <v>650</v>
      </c>
      <c r="H8841" s="194">
        <v>106891</v>
      </c>
      <c r="I8841" s="164" t="s">
        <v>16</v>
      </c>
      <c r="L8841" s="164">
        <v>2024</v>
      </c>
      <c r="M8841" s="164" t="s">
        <v>525</v>
      </c>
      <c r="N8841" s="164" t="s">
        <v>569</v>
      </c>
    </row>
    <row r="8842" spans="1:14" s="164" customFormat="1" ht="15" x14ac:dyDescent="0.15">
      <c r="A8842" s="164" t="s">
        <v>521</v>
      </c>
      <c r="B8842" s="164" t="s">
        <v>647</v>
      </c>
      <c r="C8842" s="164" t="s">
        <v>523</v>
      </c>
      <c r="D8842" s="164" t="s">
        <v>525</v>
      </c>
      <c r="E8842" s="164" t="s">
        <v>531</v>
      </c>
      <c r="F8842" s="193">
        <v>45671</v>
      </c>
      <c r="G8842" s="164" t="s">
        <v>650</v>
      </c>
      <c r="H8842" s="194">
        <v>1364370</v>
      </c>
      <c r="I8842" s="164" t="s">
        <v>16</v>
      </c>
      <c r="L8842" s="164">
        <v>2024</v>
      </c>
      <c r="M8842" s="164" t="s">
        <v>525</v>
      </c>
      <c r="N8842" s="164" t="s">
        <v>569</v>
      </c>
    </row>
    <row r="8843" spans="1:14" s="164" customFormat="1" ht="15" x14ac:dyDescent="0.15">
      <c r="A8843" s="164" t="s">
        <v>521</v>
      </c>
      <c r="B8843" s="164" t="s">
        <v>647</v>
      </c>
      <c r="C8843" s="164" t="s">
        <v>523</v>
      </c>
      <c r="D8843" s="164" t="s">
        <v>525</v>
      </c>
      <c r="E8843" s="164" t="s">
        <v>525</v>
      </c>
      <c r="F8843" s="193">
        <v>45671</v>
      </c>
      <c r="G8843" s="164" t="s">
        <v>648</v>
      </c>
      <c r="H8843" s="194">
        <v>36436</v>
      </c>
      <c r="I8843" s="164" t="s">
        <v>16</v>
      </c>
      <c r="L8843" s="164">
        <v>2024</v>
      </c>
      <c r="M8843" s="164" t="s">
        <v>525</v>
      </c>
      <c r="N8843" s="164" t="s">
        <v>569</v>
      </c>
    </row>
    <row r="8844" spans="1:14" s="164" customFormat="1" ht="15" x14ac:dyDescent="0.15">
      <c r="A8844" s="164" t="s">
        <v>521</v>
      </c>
      <c r="B8844" s="164" t="s">
        <v>647</v>
      </c>
      <c r="C8844" s="164" t="s">
        <v>523</v>
      </c>
      <c r="D8844" s="164" t="s">
        <v>525</v>
      </c>
      <c r="E8844" s="164" t="s">
        <v>525</v>
      </c>
      <c r="F8844" s="193">
        <v>45671</v>
      </c>
      <c r="G8844" s="164" t="s">
        <v>651</v>
      </c>
      <c r="H8844" s="194">
        <v>239250</v>
      </c>
      <c r="I8844" s="164" t="s">
        <v>16</v>
      </c>
      <c r="L8844" s="164">
        <v>2024</v>
      </c>
      <c r="M8844" s="164" t="s">
        <v>525</v>
      </c>
      <c r="N8844" s="164" t="s">
        <v>569</v>
      </c>
    </row>
    <row r="8845" spans="1:14" s="164" customFormat="1" ht="15" x14ac:dyDescent="0.15">
      <c r="A8845" s="164" t="s">
        <v>521</v>
      </c>
      <c r="B8845" s="164" t="s">
        <v>647</v>
      </c>
      <c r="C8845" s="164" t="s">
        <v>523</v>
      </c>
      <c r="D8845" s="164" t="s">
        <v>525</v>
      </c>
      <c r="E8845" s="164" t="s">
        <v>531</v>
      </c>
      <c r="F8845" s="193">
        <v>45671</v>
      </c>
      <c r="G8845" s="164" t="s">
        <v>651</v>
      </c>
      <c r="H8845" s="194">
        <v>312682</v>
      </c>
      <c r="I8845" s="164" t="s">
        <v>16</v>
      </c>
      <c r="L8845" s="164">
        <v>2024</v>
      </c>
      <c r="M8845" s="164" t="s">
        <v>525</v>
      </c>
      <c r="N8845" s="164" t="s">
        <v>569</v>
      </c>
    </row>
    <row r="8846" spans="1:14" s="164" customFormat="1" ht="15" x14ac:dyDescent="0.15">
      <c r="A8846" s="164" t="s">
        <v>521</v>
      </c>
      <c r="B8846" s="164" t="s">
        <v>647</v>
      </c>
      <c r="C8846" s="164" t="s">
        <v>523</v>
      </c>
      <c r="D8846" s="164" t="s">
        <v>525</v>
      </c>
      <c r="E8846" s="164" t="s">
        <v>525</v>
      </c>
      <c r="F8846" s="193">
        <v>45671</v>
      </c>
      <c r="G8846" s="164" t="s">
        <v>649</v>
      </c>
      <c r="H8846" s="194">
        <v>3400529</v>
      </c>
      <c r="I8846" s="164" t="s">
        <v>16</v>
      </c>
      <c r="L8846" s="164">
        <v>2024</v>
      </c>
      <c r="M8846" s="164" t="s">
        <v>525</v>
      </c>
      <c r="N8846" s="164" t="s">
        <v>569</v>
      </c>
    </row>
    <row r="8847" spans="1:14" s="164" customFormat="1" ht="15" x14ac:dyDescent="0.15">
      <c r="A8847" s="164" t="s">
        <v>521</v>
      </c>
      <c r="B8847" s="164" t="s">
        <v>647</v>
      </c>
      <c r="C8847" s="164" t="s">
        <v>523</v>
      </c>
      <c r="D8847" s="164" t="s">
        <v>525</v>
      </c>
      <c r="E8847" s="164" t="s">
        <v>525</v>
      </c>
      <c r="F8847" s="193">
        <v>45670</v>
      </c>
      <c r="G8847" s="164" t="s">
        <v>650</v>
      </c>
      <c r="H8847" s="194">
        <v>120725</v>
      </c>
      <c r="I8847" s="164" t="s">
        <v>16</v>
      </c>
      <c r="L8847" s="164">
        <v>2024</v>
      </c>
      <c r="M8847" s="164" t="s">
        <v>525</v>
      </c>
      <c r="N8847" s="164" t="s">
        <v>569</v>
      </c>
    </row>
    <row r="8848" spans="1:14" s="164" customFormat="1" ht="15" x14ac:dyDescent="0.15">
      <c r="A8848" s="164" t="s">
        <v>521</v>
      </c>
      <c r="B8848" s="164" t="s">
        <v>647</v>
      </c>
      <c r="C8848" s="164" t="s">
        <v>523</v>
      </c>
      <c r="D8848" s="164" t="s">
        <v>525</v>
      </c>
      <c r="E8848" s="164" t="s">
        <v>519</v>
      </c>
      <c r="F8848" s="193">
        <v>45670</v>
      </c>
      <c r="G8848" s="164" t="s">
        <v>650</v>
      </c>
      <c r="H8848" s="194">
        <v>370179</v>
      </c>
      <c r="I8848" s="164" t="s">
        <v>16</v>
      </c>
      <c r="L8848" s="164">
        <v>2024</v>
      </c>
      <c r="M8848" s="164" t="s">
        <v>525</v>
      </c>
      <c r="N8848" s="164" t="s">
        <v>569</v>
      </c>
    </row>
    <row r="8849" spans="1:14" s="164" customFormat="1" ht="15" x14ac:dyDescent="0.15">
      <c r="A8849" s="164" t="s">
        <v>521</v>
      </c>
      <c r="B8849" s="164" t="s">
        <v>647</v>
      </c>
      <c r="C8849" s="164" t="s">
        <v>523</v>
      </c>
      <c r="D8849" s="164" t="s">
        <v>525</v>
      </c>
      <c r="E8849" s="164" t="s">
        <v>531</v>
      </c>
      <c r="F8849" s="193">
        <v>45670</v>
      </c>
      <c r="G8849" s="164" t="s">
        <v>650</v>
      </c>
      <c r="H8849" s="194">
        <v>3132001</v>
      </c>
      <c r="I8849" s="164" t="s">
        <v>16</v>
      </c>
      <c r="L8849" s="164">
        <v>2024</v>
      </c>
      <c r="M8849" s="164" t="s">
        <v>525</v>
      </c>
      <c r="N8849" s="164" t="s">
        <v>569</v>
      </c>
    </row>
    <row r="8850" spans="1:14" s="164" customFormat="1" ht="15" x14ac:dyDescent="0.15">
      <c r="A8850" s="164" t="s">
        <v>521</v>
      </c>
      <c r="B8850" s="164" t="s">
        <v>647</v>
      </c>
      <c r="C8850" s="164" t="s">
        <v>523</v>
      </c>
      <c r="D8850" s="164" t="s">
        <v>525</v>
      </c>
      <c r="E8850" s="164" t="s">
        <v>525</v>
      </c>
      <c r="F8850" s="193">
        <v>45670</v>
      </c>
      <c r="G8850" s="164" t="s">
        <v>648</v>
      </c>
      <c r="H8850" s="194">
        <v>62047</v>
      </c>
      <c r="I8850" s="164" t="s">
        <v>16</v>
      </c>
      <c r="L8850" s="164">
        <v>2024</v>
      </c>
      <c r="M8850" s="164" t="s">
        <v>525</v>
      </c>
      <c r="N8850" s="164" t="s">
        <v>569</v>
      </c>
    </row>
    <row r="8851" spans="1:14" s="164" customFormat="1" ht="15" x14ac:dyDescent="0.15">
      <c r="A8851" s="164" t="s">
        <v>521</v>
      </c>
      <c r="B8851" s="164" t="s">
        <v>647</v>
      </c>
      <c r="C8851" s="164" t="s">
        <v>523</v>
      </c>
      <c r="D8851" s="164" t="s">
        <v>525</v>
      </c>
      <c r="E8851" s="164" t="s">
        <v>531</v>
      </c>
      <c r="F8851" s="193">
        <v>45670</v>
      </c>
      <c r="G8851" s="164" t="s">
        <v>648</v>
      </c>
      <c r="H8851" s="194">
        <v>2112</v>
      </c>
      <c r="I8851" s="164" t="s">
        <v>16</v>
      </c>
      <c r="L8851" s="164">
        <v>2024</v>
      </c>
      <c r="M8851" s="164" t="s">
        <v>525</v>
      </c>
      <c r="N8851" s="164" t="s">
        <v>569</v>
      </c>
    </row>
    <row r="8852" spans="1:14" s="164" customFormat="1" ht="15" x14ac:dyDescent="0.15">
      <c r="A8852" s="164" t="s">
        <v>521</v>
      </c>
      <c r="B8852" s="164" t="s">
        <v>647</v>
      </c>
      <c r="C8852" s="164" t="s">
        <v>523</v>
      </c>
      <c r="D8852" s="164" t="s">
        <v>525</v>
      </c>
      <c r="E8852" s="164" t="s">
        <v>525</v>
      </c>
      <c r="F8852" s="193">
        <v>45670</v>
      </c>
      <c r="G8852" s="164" t="s">
        <v>651</v>
      </c>
      <c r="H8852" s="194">
        <v>87318</v>
      </c>
      <c r="I8852" s="164" t="s">
        <v>16</v>
      </c>
      <c r="L8852" s="164">
        <v>2024</v>
      </c>
      <c r="M8852" s="164" t="s">
        <v>525</v>
      </c>
      <c r="N8852" s="164" t="s">
        <v>569</v>
      </c>
    </row>
    <row r="8853" spans="1:14" s="164" customFormat="1" ht="15" x14ac:dyDescent="0.15">
      <c r="A8853" s="164" t="s">
        <v>521</v>
      </c>
      <c r="B8853" s="164" t="s">
        <v>647</v>
      </c>
      <c r="C8853" s="164" t="s">
        <v>523</v>
      </c>
      <c r="D8853" s="164" t="s">
        <v>525</v>
      </c>
      <c r="E8853" s="164" t="s">
        <v>531</v>
      </c>
      <c r="F8853" s="193">
        <v>45670</v>
      </c>
      <c r="G8853" s="164" t="s">
        <v>651</v>
      </c>
      <c r="H8853" s="194">
        <v>340243</v>
      </c>
      <c r="I8853" s="164" t="s">
        <v>16</v>
      </c>
      <c r="L8853" s="164">
        <v>2024</v>
      </c>
      <c r="M8853" s="164" t="s">
        <v>525</v>
      </c>
      <c r="N8853" s="164" t="s">
        <v>569</v>
      </c>
    </row>
    <row r="8854" spans="1:14" s="164" customFormat="1" ht="15" x14ac:dyDescent="0.15">
      <c r="A8854" s="164" t="s">
        <v>521</v>
      </c>
      <c r="B8854" s="164" t="s">
        <v>647</v>
      </c>
      <c r="C8854" s="164" t="s">
        <v>523</v>
      </c>
      <c r="D8854" s="164" t="s">
        <v>525</v>
      </c>
      <c r="E8854" s="164" t="s">
        <v>525</v>
      </c>
      <c r="F8854" s="193">
        <v>45670</v>
      </c>
      <c r="G8854" s="164" t="s">
        <v>649</v>
      </c>
      <c r="H8854" s="194">
        <v>1009226</v>
      </c>
      <c r="I8854" s="164" t="s">
        <v>16</v>
      </c>
      <c r="L8854" s="164">
        <v>2024</v>
      </c>
      <c r="M8854" s="164" t="s">
        <v>525</v>
      </c>
      <c r="N8854" s="164" t="s">
        <v>569</v>
      </c>
    </row>
    <row r="8855" spans="1:14" s="164" customFormat="1" ht="15" x14ac:dyDescent="0.15">
      <c r="A8855" s="164" t="s">
        <v>521</v>
      </c>
      <c r="B8855" s="164" t="s">
        <v>647</v>
      </c>
      <c r="C8855" s="164" t="s">
        <v>523</v>
      </c>
      <c r="D8855" s="164" t="s">
        <v>525</v>
      </c>
      <c r="E8855" s="164" t="s">
        <v>531</v>
      </c>
      <c r="F8855" s="193">
        <v>45670</v>
      </c>
      <c r="G8855" s="164" t="s">
        <v>649</v>
      </c>
      <c r="H8855" s="194">
        <v>2046055</v>
      </c>
      <c r="I8855" s="164" t="s">
        <v>16</v>
      </c>
      <c r="L8855" s="164">
        <v>2024</v>
      </c>
      <c r="M8855" s="164" t="s">
        <v>525</v>
      </c>
      <c r="N8855" s="164" t="s">
        <v>569</v>
      </c>
    </row>
    <row r="8856" spans="1:14" s="164" customFormat="1" ht="15" x14ac:dyDescent="0.15">
      <c r="A8856" s="164" t="s">
        <v>521</v>
      </c>
      <c r="B8856" s="164" t="s">
        <v>647</v>
      </c>
      <c r="C8856" s="164" t="s">
        <v>523</v>
      </c>
      <c r="D8856" s="164" t="s">
        <v>525</v>
      </c>
      <c r="E8856" s="164" t="s">
        <v>531</v>
      </c>
      <c r="F8856" s="193">
        <v>45670</v>
      </c>
      <c r="G8856" s="164" t="s">
        <v>652</v>
      </c>
      <c r="H8856" s="194">
        <v>352946</v>
      </c>
      <c r="I8856" s="164" t="s">
        <v>16</v>
      </c>
      <c r="L8856" s="164">
        <v>2024</v>
      </c>
      <c r="M8856" s="164" t="s">
        <v>525</v>
      </c>
      <c r="N8856" s="164" t="s">
        <v>569</v>
      </c>
    </row>
    <row r="8857" spans="1:14" s="164" customFormat="1" ht="15" x14ac:dyDescent="0.15">
      <c r="A8857" s="164" t="s">
        <v>521</v>
      </c>
      <c r="B8857" s="164" t="s">
        <v>617</v>
      </c>
      <c r="C8857" s="164" t="s">
        <v>523</v>
      </c>
      <c r="D8857" s="164" t="s">
        <v>525</v>
      </c>
      <c r="E8857" s="164" t="s">
        <v>519</v>
      </c>
      <c r="F8857" s="193">
        <v>45670</v>
      </c>
      <c r="G8857" s="164" t="s">
        <v>587</v>
      </c>
      <c r="H8857" s="194">
        <v>107250</v>
      </c>
      <c r="I8857" s="164" t="s">
        <v>22</v>
      </c>
      <c r="L8857" s="164">
        <v>2024</v>
      </c>
      <c r="M8857" s="164" t="s">
        <v>525</v>
      </c>
      <c r="N8857" s="164" t="s">
        <v>569</v>
      </c>
    </row>
    <row r="8858" spans="1:14" s="164" customFormat="1" ht="15" x14ac:dyDescent="0.15">
      <c r="A8858" s="164" t="s">
        <v>521</v>
      </c>
      <c r="B8858" s="164" t="s">
        <v>617</v>
      </c>
      <c r="C8858" s="164" t="s">
        <v>523</v>
      </c>
      <c r="D8858" s="164" t="s">
        <v>525</v>
      </c>
      <c r="E8858" s="164" t="s">
        <v>531</v>
      </c>
      <c r="F8858" s="193">
        <v>45670</v>
      </c>
      <c r="G8858" s="164" t="s">
        <v>587</v>
      </c>
      <c r="H8858" s="194">
        <v>82964</v>
      </c>
      <c r="I8858" s="164" t="s">
        <v>22</v>
      </c>
      <c r="L8858" s="164">
        <v>2024</v>
      </c>
      <c r="M8858" s="164" t="s">
        <v>525</v>
      </c>
      <c r="N8858" s="164" t="s">
        <v>569</v>
      </c>
    </row>
    <row r="8859" spans="1:14" s="164" customFormat="1" ht="15" x14ac:dyDescent="0.15">
      <c r="A8859" s="164" t="s">
        <v>521</v>
      </c>
      <c r="B8859" s="164" t="s">
        <v>617</v>
      </c>
      <c r="C8859" s="164" t="s">
        <v>523</v>
      </c>
      <c r="D8859" s="164" t="s">
        <v>525</v>
      </c>
      <c r="E8859" s="164" t="s">
        <v>525</v>
      </c>
      <c r="F8859" s="193">
        <v>45670</v>
      </c>
      <c r="G8859" s="164" t="s">
        <v>589</v>
      </c>
      <c r="H8859" s="194">
        <v>371008</v>
      </c>
      <c r="I8859" s="164" t="s">
        <v>22</v>
      </c>
      <c r="L8859" s="164">
        <v>2024</v>
      </c>
      <c r="M8859" s="164" t="s">
        <v>525</v>
      </c>
      <c r="N8859" s="164" t="s">
        <v>569</v>
      </c>
    </row>
    <row r="8860" spans="1:14" s="164" customFormat="1" ht="15" x14ac:dyDescent="0.15">
      <c r="A8860" s="164" t="s">
        <v>521</v>
      </c>
      <c r="B8860" s="164" t="s">
        <v>617</v>
      </c>
      <c r="C8860" s="164" t="s">
        <v>523</v>
      </c>
      <c r="D8860" s="164" t="s">
        <v>525</v>
      </c>
      <c r="E8860" s="164" t="s">
        <v>519</v>
      </c>
      <c r="F8860" s="193">
        <v>45670</v>
      </c>
      <c r="G8860" s="164" t="s">
        <v>589</v>
      </c>
      <c r="H8860" s="194">
        <v>3074500</v>
      </c>
      <c r="I8860" s="164" t="s">
        <v>22</v>
      </c>
      <c r="L8860" s="164">
        <v>2024</v>
      </c>
      <c r="M8860" s="164" t="s">
        <v>525</v>
      </c>
      <c r="N8860" s="164" t="s">
        <v>569</v>
      </c>
    </row>
    <row r="8861" spans="1:14" s="164" customFormat="1" ht="15" x14ac:dyDescent="0.15">
      <c r="A8861" s="164" t="s">
        <v>521</v>
      </c>
      <c r="B8861" s="164" t="s">
        <v>617</v>
      </c>
      <c r="C8861" s="164" t="s">
        <v>523</v>
      </c>
      <c r="D8861" s="164" t="s">
        <v>525</v>
      </c>
      <c r="E8861" s="164" t="s">
        <v>531</v>
      </c>
      <c r="F8861" s="193">
        <v>45670</v>
      </c>
      <c r="G8861" s="164" t="s">
        <v>589</v>
      </c>
      <c r="H8861" s="194">
        <v>1430000</v>
      </c>
      <c r="I8861" s="164" t="s">
        <v>22</v>
      </c>
      <c r="L8861" s="164">
        <v>2024</v>
      </c>
      <c r="M8861" s="164" t="s">
        <v>525</v>
      </c>
      <c r="N8861" s="164" t="s">
        <v>569</v>
      </c>
    </row>
    <row r="8862" spans="1:14" s="164" customFormat="1" ht="15" x14ac:dyDescent="0.15">
      <c r="A8862" s="164" t="s">
        <v>521</v>
      </c>
      <c r="B8862" s="164" t="s">
        <v>617</v>
      </c>
      <c r="C8862" s="164" t="s">
        <v>523</v>
      </c>
      <c r="D8862" s="164" t="s">
        <v>525</v>
      </c>
      <c r="E8862" s="164" t="s">
        <v>525</v>
      </c>
      <c r="F8862" s="193">
        <v>45670</v>
      </c>
      <c r="G8862" s="164" t="s">
        <v>23</v>
      </c>
      <c r="H8862" s="194">
        <v>135903</v>
      </c>
      <c r="I8862" s="164" t="s">
        <v>22</v>
      </c>
      <c r="L8862" s="164">
        <v>2024</v>
      </c>
      <c r="M8862" s="164" t="s">
        <v>525</v>
      </c>
      <c r="N8862" s="164" t="s">
        <v>569</v>
      </c>
    </row>
    <row r="8863" spans="1:14" s="164" customFormat="1" ht="15" x14ac:dyDescent="0.15">
      <c r="A8863" s="164" t="s">
        <v>521</v>
      </c>
      <c r="B8863" s="164" t="s">
        <v>617</v>
      </c>
      <c r="C8863" s="164" t="s">
        <v>523</v>
      </c>
      <c r="D8863" s="164" t="s">
        <v>525</v>
      </c>
      <c r="E8863" s="164" t="s">
        <v>531</v>
      </c>
      <c r="F8863" s="193">
        <v>45670</v>
      </c>
      <c r="G8863" s="164" t="s">
        <v>23</v>
      </c>
      <c r="H8863" s="194">
        <v>3503476</v>
      </c>
      <c r="I8863" s="164" t="s">
        <v>22</v>
      </c>
      <c r="L8863" s="164">
        <v>2024</v>
      </c>
      <c r="M8863" s="164" t="s">
        <v>525</v>
      </c>
      <c r="N8863" s="164" t="s">
        <v>569</v>
      </c>
    </row>
    <row r="8864" spans="1:14" s="164" customFormat="1" ht="15" x14ac:dyDescent="0.15">
      <c r="A8864" s="164" t="s">
        <v>521</v>
      </c>
      <c r="B8864" s="164" t="s">
        <v>617</v>
      </c>
      <c r="C8864" s="164" t="s">
        <v>523</v>
      </c>
      <c r="D8864" s="164" t="s">
        <v>525</v>
      </c>
      <c r="E8864" s="164" t="s">
        <v>531</v>
      </c>
      <c r="F8864" s="193">
        <v>45667</v>
      </c>
      <c r="G8864" s="164" t="s">
        <v>587</v>
      </c>
      <c r="H8864" s="194">
        <v>396000</v>
      </c>
      <c r="I8864" s="164" t="s">
        <v>22</v>
      </c>
      <c r="L8864" s="164">
        <v>2024</v>
      </c>
      <c r="M8864" s="164" t="s">
        <v>525</v>
      </c>
      <c r="N8864" s="164" t="s">
        <v>569</v>
      </c>
    </row>
    <row r="8865" spans="1:14" s="164" customFormat="1" ht="15" x14ac:dyDescent="0.15">
      <c r="A8865" s="164" t="s">
        <v>521</v>
      </c>
      <c r="B8865" s="164" t="s">
        <v>617</v>
      </c>
      <c r="C8865" s="164" t="s">
        <v>523</v>
      </c>
      <c r="D8865" s="164" t="s">
        <v>525</v>
      </c>
      <c r="E8865" s="164" t="s">
        <v>525</v>
      </c>
      <c r="F8865" s="193">
        <v>45667</v>
      </c>
      <c r="G8865" s="164" t="s">
        <v>568</v>
      </c>
      <c r="H8865" s="194">
        <v>271082</v>
      </c>
      <c r="I8865" s="164" t="s">
        <v>22</v>
      </c>
      <c r="L8865" s="164">
        <v>2024</v>
      </c>
      <c r="M8865" s="164" t="s">
        <v>525</v>
      </c>
      <c r="N8865" s="164" t="s">
        <v>569</v>
      </c>
    </row>
    <row r="8866" spans="1:14" s="164" customFormat="1" ht="15" x14ac:dyDescent="0.15">
      <c r="A8866" s="164" t="s">
        <v>521</v>
      </c>
      <c r="B8866" s="164" t="s">
        <v>617</v>
      </c>
      <c r="C8866" s="164" t="s">
        <v>523</v>
      </c>
      <c r="D8866" s="164" t="s">
        <v>525</v>
      </c>
      <c r="E8866" s="164" t="s">
        <v>525</v>
      </c>
      <c r="F8866" s="193">
        <v>45667</v>
      </c>
      <c r="G8866" s="164" t="s">
        <v>589</v>
      </c>
      <c r="H8866" s="194">
        <v>41072</v>
      </c>
      <c r="I8866" s="164" t="s">
        <v>22</v>
      </c>
      <c r="L8866" s="164">
        <v>2024</v>
      </c>
      <c r="M8866" s="164" t="s">
        <v>525</v>
      </c>
      <c r="N8866" s="164" t="s">
        <v>569</v>
      </c>
    </row>
    <row r="8867" spans="1:14" s="164" customFormat="1" ht="15" x14ac:dyDescent="0.15">
      <c r="A8867" s="164" t="s">
        <v>521</v>
      </c>
      <c r="B8867" s="164" t="s">
        <v>603</v>
      </c>
      <c r="C8867" s="164" t="s">
        <v>523</v>
      </c>
      <c r="D8867" s="164" t="s">
        <v>525</v>
      </c>
      <c r="E8867" s="164" t="s">
        <v>525</v>
      </c>
      <c r="F8867" s="193">
        <v>45667</v>
      </c>
      <c r="G8867" s="164" t="s">
        <v>604</v>
      </c>
      <c r="H8867" s="194">
        <v>4490</v>
      </c>
      <c r="I8867" s="164" t="s">
        <v>22</v>
      </c>
      <c r="L8867" s="164">
        <v>2024</v>
      </c>
      <c r="M8867" s="164" t="s">
        <v>525</v>
      </c>
      <c r="N8867" s="164" t="s">
        <v>569</v>
      </c>
    </row>
    <row r="8868" spans="1:14" s="164" customFormat="1" ht="15" x14ac:dyDescent="0.15">
      <c r="A8868" s="164" t="s">
        <v>521</v>
      </c>
      <c r="B8868" s="164" t="s">
        <v>617</v>
      </c>
      <c r="C8868" s="164" t="s">
        <v>523</v>
      </c>
      <c r="D8868" s="164" t="s">
        <v>525</v>
      </c>
      <c r="E8868" s="164" t="s">
        <v>531</v>
      </c>
      <c r="F8868" s="193">
        <v>45667</v>
      </c>
      <c r="G8868" s="164" t="s">
        <v>23</v>
      </c>
      <c r="H8868" s="194">
        <v>44000</v>
      </c>
      <c r="I8868" s="164" t="s">
        <v>22</v>
      </c>
      <c r="L8868" s="164">
        <v>2024</v>
      </c>
      <c r="M8868" s="164" t="s">
        <v>525</v>
      </c>
      <c r="N8868" s="164" t="s">
        <v>569</v>
      </c>
    </row>
    <row r="8869" spans="1:14" s="164" customFormat="1" ht="15" x14ac:dyDescent="0.15">
      <c r="A8869" s="164" t="s">
        <v>521</v>
      </c>
      <c r="B8869" s="164" t="s">
        <v>617</v>
      </c>
      <c r="C8869" s="164" t="s">
        <v>523</v>
      </c>
      <c r="D8869" s="164" t="s">
        <v>525</v>
      </c>
      <c r="E8869" s="164" t="s">
        <v>525</v>
      </c>
      <c r="F8869" s="193">
        <v>45667</v>
      </c>
      <c r="G8869" s="164" t="s">
        <v>621</v>
      </c>
      <c r="H8869" s="194">
        <v>340318</v>
      </c>
      <c r="I8869" s="164" t="s">
        <v>22</v>
      </c>
      <c r="L8869" s="164">
        <v>2024</v>
      </c>
      <c r="M8869" s="164" t="s">
        <v>525</v>
      </c>
      <c r="N8869" s="164" t="s">
        <v>569</v>
      </c>
    </row>
    <row r="8870" spans="1:14" s="164" customFormat="1" ht="15" x14ac:dyDescent="0.15">
      <c r="A8870" s="164" t="s">
        <v>521</v>
      </c>
      <c r="B8870" s="164" t="s">
        <v>617</v>
      </c>
      <c r="C8870" s="164" t="s">
        <v>523</v>
      </c>
      <c r="D8870" s="164" t="s">
        <v>525</v>
      </c>
      <c r="E8870" s="164" t="s">
        <v>531</v>
      </c>
      <c r="F8870" s="193">
        <v>45667</v>
      </c>
      <c r="G8870" s="164" t="s">
        <v>621</v>
      </c>
      <c r="H8870" s="194">
        <v>168696</v>
      </c>
      <c r="I8870" s="164" t="s">
        <v>22</v>
      </c>
      <c r="L8870" s="164">
        <v>2024</v>
      </c>
      <c r="M8870" s="164" t="s">
        <v>525</v>
      </c>
      <c r="N8870" s="164" t="s">
        <v>569</v>
      </c>
    </row>
    <row r="8871" spans="1:14" s="164" customFormat="1" ht="15" x14ac:dyDescent="0.15">
      <c r="A8871" s="164" t="s">
        <v>521</v>
      </c>
      <c r="B8871" s="164" t="s">
        <v>647</v>
      </c>
      <c r="C8871" s="164" t="s">
        <v>523</v>
      </c>
      <c r="D8871" s="164" t="s">
        <v>525</v>
      </c>
      <c r="E8871" s="164" t="s">
        <v>525</v>
      </c>
      <c r="F8871" s="193">
        <v>45667</v>
      </c>
      <c r="G8871" s="164" t="s">
        <v>650</v>
      </c>
      <c r="H8871" s="194">
        <v>333535</v>
      </c>
      <c r="I8871" s="164" t="s">
        <v>16</v>
      </c>
      <c r="L8871" s="164">
        <v>2024</v>
      </c>
      <c r="M8871" s="164" t="s">
        <v>525</v>
      </c>
      <c r="N8871" s="164" t="s">
        <v>569</v>
      </c>
    </row>
    <row r="8872" spans="1:14" s="164" customFormat="1" ht="15" x14ac:dyDescent="0.15">
      <c r="A8872" s="164" t="s">
        <v>521</v>
      </c>
      <c r="B8872" s="164" t="s">
        <v>647</v>
      </c>
      <c r="C8872" s="164" t="s">
        <v>523</v>
      </c>
      <c r="D8872" s="164" t="s">
        <v>525</v>
      </c>
      <c r="E8872" s="164" t="s">
        <v>519</v>
      </c>
      <c r="F8872" s="193">
        <v>45667</v>
      </c>
      <c r="G8872" s="164" t="s">
        <v>650</v>
      </c>
      <c r="H8872" s="194">
        <v>569131</v>
      </c>
      <c r="I8872" s="164" t="s">
        <v>16</v>
      </c>
      <c r="L8872" s="164">
        <v>2024</v>
      </c>
      <c r="M8872" s="164" t="s">
        <v>525</v>
      </c>
      <c r="N8872" s="164" t="s">
        <v>569</v>
      </c>
    </row>
    <row r="8873" spans="1:14" s="164" customFormat="1" ht="15" x14ac:dyDescent="0.15">
      <c r="A8873" s="164" t="s">
        <v>521</v>
      </c>
      <c r="B8873" s="164" t="s">
        <v>647</v>
      </c>
      <c r="C8873" s="164" t="s">
        <v>535</v>
      </c>
      <c r="D8873" s="164" t="s">
        <v>525</v>
      </c>
      <c r="E8873" s="164" t="s">
        <v>531</v>
      </c>
      <c r="F8873" s="193">
        <v>45667</v>
      </c>
      <c r="G8873" s="164" t="s">
        <v>650</v>
      </c>
      <c r="H8873" s="194">
        <v>173426</v>
      </c>
      <c r="I8873" s="164" t="s">
        <v>16</v>
      </c>
      <c r="L8873" s="164">
        <v>2024</v>
      </c>
      <c r="M8873" s="164" t="s">
        <v>525</v>
      </c>
      <c r="N8873" s="164" t="s">
        <v>569</v>
      </c>
    </row>
    <row r="8874" spans="1:14" s="164" customFormat="1" ht="15" x14ac:dyDescent="0.15">
      <c r="A8874" s="164" t="s">
        <v>521</v>
      </c>
      <c r="B8874" s="164" t="s">
        <v>647</v>
      </c>
      <c r="C8874" s="164" t="s">
        <v>523</v>
      </c>
      <c r="D8874" s="164" t="s">
        <v>525</v>
      </c>
      <c r="E8874" s="164" t="s">
        <v>531</v>
      </c>
      <c r="F8874" s="193">
        <v>45667</v>
      </c>
      <c r="G8874" s="164" t="s">
        <v>650</v>
      </c>
      <c r="H8874" s="194">
        <v>951799</v>
      </c>
      <c r="I8874" s="164" t="s">
        <v>16</v>
      </c>
      <c r="L8874" s="164">
        <v>2024</v>
      </c>
      <c r="M8874" s="164" t="s">
        <v>525</v>
      </c>
      <c r="N8874" s="164" t="s">
        <v>569</v>
      </c>
    </row>
    <row r="8875" spans="1:14" s="164" customFormat="1" ht="15" x14ac:dyDescent="0.15">
      <c r="A8875" s="164" t="s">
        <v>521</v>
      </c>
      <c r="B8875" s="164" t="s">
        <v>647</v>
      </c>
      <c r="C8875" s="164" t="s">
        <v>523</v>
      </c>
      <c r="D8875" s="164" t="s">
        <v>525</v>
      </c>
      <c r="E8875" s="164" t="s">
        <v>525</v>
      </c>
      <c r="F8875" s="193">
        <v>45667</v>
      </c>
      <c r="G8875" s="164" t="s">
        <v>648</v>
      </c>
      <c r="H8875" s="194">
        <v>15770</v>
      </c>
      <c r="I8875" s="164" t="s">
        <v>16</v>
      </c>
      <c r="L8875" s="164">
        <v>2024</v>
      </c>
      <c r="M8875" s="164" t="s">
        <v>525</v>
      </c>
      <c r="N8875" s="164" t="s">
        <v>569</v>
      </c>
    </row>
    <row r="8876" spans="1:14" s="164" customFormat="1" ht="15" x14ac:dyDescent="0.15">
      <c r="A8876" s="164" t="s">
        <v>521</v>
      </c>
      <c r="B8876" s="164" t="s">
        <v>647</v>
      </c>
      <c r="C8876" s="164" t="s">
        <v>523</v>
      </c>
      <c r="D8876" s="164" t="s">
        <v>525</v>
      </c>
      <c r="E8876" s="164" t="s">
        <v>525</v>
      </c>
      <c r="F8876" s="193">
        <v>45667</v>
      </c>
      <c r="G8876" s="164" t="s">
        <v>651</v>
      </c>
      <c r="H8876" s="194">
        <v>220264</v>
      </c>
      <c r="I8876" s="164" t="s">
        <v>16</v>
      </c>
      <c r="L8876" s="164">
        <v>2024</v>
      </c>
      <c r="M8876" s="164" t="s">
        <v>525</v>
      </c>
      <c r="N8876" s="164" t="s">
        <v>569</v>
      </c>
    </row>
    <row r="8877" spans="1:14" s="164" customFormat="1" ht="15" x14ac:dyDescent="0.15">
      <c r="A8877" s="164" t="s">
        <v>521</v>
      </c>
      <c r="B8877" s="164" t="s">
        <v>647</v>
      </c>
      <c r="C8877" s="164" t="s">
        <v>523</v>
      </c>
      <c r="D8877" s="164" t="s">
        <v>525</v>
      </c>
      <c r="E8877" s="164" t="s">
        <v>531</v>
      </c>
      <c r="F8877" s="193">
        <v>45667</v>
      </c>
      <c r="G8877" s="164" t="s">
        <v>651</v>
      </c>
      <c r="H8877" s="194">
        <v>43560</v>
      </c>
      <c r="I8877" s="164" t="s">
        <v>16</v>
      </c>
      <c r="L8877" s="164">
        <v>2024</v>
      </c>
      <c r="M8877" s="164" t="s">
        <v>525</v>
      </c>
      <c r="N8877" s="164" t="s">
        <v>569</v>
      </c>
    </row>
    <row r="8878" spans="1:14" s="164" customFormat="1" ht="15" x14ac:dyDescent="0.15">
      <c r="A8878" s="164" t="s">
        <v>521</v>
      </c>
      <c r="B8878" s="164" t="s">
        <v>647</v>
      </c>
      <c r="C8878" s="164" t="s">
        <v>523</v>
      </c>
      <c r="D8878" s="164" t="s">
        <v>525</v>
      </c>
      <c r="E8878" s="164" t="s">
        <v>525</v>
      </c>
      <c r="F8878" s="193">
        <v>45667</v>
      </c>
      <c r="G8878" s="164" t="s">
        <v>649</v>
      </c>
      <c r="H8878" s="194">
        <v>2883976</v>
      </c>
      <c r="I8878" s="164" t="s">
        <v>16</v>
      </c>
      <c r="L8878" s="164">
        <v>2024</v>
      </c>
      <c r="M8878" s="164" t="s">
        <v>525</v>
      </c>
      <c r="N8878" s="164" t="s">
        <v>569</v>
      </c>
    </row>
    <row r="8879" spans="1:14" s="164" customFormat="1" ht="15" x14ac:dyDescent="0.15">
      <c r="A8879" s="164" t="s">
        <v>521</v>
      </c>
      <c r="B8879" s="164" t="s">
        <v>647</v>
      </c>
      <c r="C8879" s="164" t="s">
        <v>523</v>
      </c>
      <c r="D8879" s="164" t="s">
        <v>525</v>
      </c>
      <c r="E8879" s="164" t="s">
        <v>525</v>
      </c>
      <c r="F8879" s="193">
        <v>45666</v>
      </c>
      <c r="G8879" s="164" t="s">
        <v>650</v>
      </c>
      <c r="H8879" s="194">
        <v>56881</v>
      </c>
      <c r="I8879" s="164" t="s">
        <v>16</v>
      </c>
      <c r="L8879" s="164">
        <v>2024</v>
      </c>
      <c r="M8879" s="164" t="s">
        <v>525</v>
      </c>
      <c r="N8879" s="164" t="s">
        <v>569</v>
      </c>
    </row>
    <row r="8880" spans="1:14" s="164" customFormat="1" ht="15" x14ac:dyDescent="0.15">
      <c r="A8880" s="164" t="s">
        <v>521</v>
      </c>
      <c r="B8880" s="164" t="s">
        <v>647</v>
      </c>
      <c r="C8880" s="164" t="s">
        <v>523</v>
      </c>
      <c r="D8880" s="164" t="s">
        <v>525</v>
      </c>
      <c r="E8880" s="164" t="s">
        <v>519</v>
      </c>
      <c r="F8880" s="193">
        <v>45666</v>
      </c>
      <c r="G8880" s="164" t="s">
        <v>650</v>
      </c>
      <c r="H8880" s="194">
        <v>663481</v>
      </c>
      <c r="I8880" s="164" t="s">
        <v>16</v>
      </c>
      <c r="L8880" s="164">
        <v>2024</v>
      </c>
      <c r="M8880" s="164" t="s">
        <v>525</v>
      </c>
      <c r="N8880" s="164" t="s">
        <v>569</v>
      </c>
    </row>
    <row r="8881" spans="1:14" s="164" customFormat="1" ht="15" x14ac:dyDescent="0.15">
      <c r="A8881" s="164" t="s">
        <v>521</v>
      </c>
      <c r="B8881" s="164" t="s">
        <v>647</v>
      </c>
      <c r="C8881" s="164" t="s">
        <v>535</v>
      </c>
      <c r="D8881" s="164" t="s">
        <v>525</v>
      </c>
      <c r="E8881" s="164" t="s">
        <v>531</v>
      </c>
      <c r="F8881" s="193">
        <v>45666</v>
      </c>
      <c r="G8881" s="164" t="s">
        <v>650</v>
      </c>
      <c r="H8881" s="194">
        <v>85450</v>
      </c>
      <c r="I8881" s="164" t="s">
        <v>16</v>
      </c>
      <c r="L8881" s="164">
        <v>2024</v>
      </c>
      <c r="M8881" s="164" t="s">
        <v>525</v>
      </c>
      <c r="N8881" s="164" t="s">
        <v>569</v>
      </c>
    </row>
    <row r="8882" spans="1:14" s="164" customFormat="1" ht="15" x14ac:dyDescent="0.15">
      <c r="A8882" s="164" t="s">
        <v>521</v>
      </c>
      <c r="B8882" s="164" t="s">
        <v>647</v>
      </c>
      <c r="C8882" s="164" t="s">
        <v>523</v>
      </c>
      <c r="D8882" s="164" t="s">
        <v>525</v>
      </c>
      <c r="E8882" s="164" t="s">
        <v>531</v>
      </c>
      <c r="F8882" s="193">
        <v>45666</v>
      </c>
      <c r="G8882" s="164" t="s">
        <v>650</v>
      </c>
      <c r="H8882" s="194">
        <v>698621</v>
      </c>
      <c r="I8882" s="164" t="s">
        <v>16</v>
      </c>
      <c r="L8882" s="164">
        <v>2024</v>
      </c>
      <c r="M8882" s="164" t="s">
        <v>525</v>
      </c>
      <c r="N8882" s="164" t="s">
        <v>569</v>
      </c>
    </row>
    <row r="8883" spans="1:14" s="164" customFormat="1" ht="15" x14ac:dyDescent="0.15">
      <c r="A8883" s="164" t="s">
        <v>521</v>
      </c>
      <c r="B8883" s="164" t="s">
        <v>647</v>
      </c>
      <c r="C8883" s="164" t="s">
        <v>523</v>
      </c>
      <c r="D8883" s="164" t="s">
        <v>525</v>
      </c>
      <c r="E8883" s="164" t="s">
        <v>525</v>
      </c>
      <c r="F8883" s="193">
        <v>45666</v>
      </c>
      <c r="G8883" s="164" t="s">
        <v>648</v>
      </c>
      <c r="H8883" s="194">
        <v>22440</v>
      </c>
      <c r="I8883" s="164" t="s">
        <v>16</v>
      </c>
      <c r="L8883" s="164">
        <v>2024</v>
      </c>
      <c r="M8883" s="164" t="s">
        <v>525</v>
      </c>
      <c r="N8883" s="164" t="s">
        <v>569</v>
      </c>
    </row>
    <row r="8884" spans="1:14" s="164" customFormat="1" ht="15" x14ac:dyDescent="0.15">
      <c r="A8884" s="164" t="s">
        <v>521</v>
      </c>
      <c r="B8884" s="164" t="s">
        <v>647</v>
      </c>
      <c r="C8884" s="164" t="s">
        <v>523</v>
      </c>
      <c r="D8884" s="164" t="s">
        <v>525</v>
      </c>
      <c r="E8884" s="164" t="s">
        <v>525</v>
      </c>
      <c r="F8884" s="193">
        <v>45666</v>
      </c>
      <c r="G8884" s="164" t="s">
        <v>651</v>
      </c>
      <c r="H8884" s="194">
        <v>46332</v>
      </c>
      <c r="I8884" s="164" t="s">
        <v>16</v>
      </c>
      <c r="L8884" s="164">
        <v>2024</v>
      </c>
      <c r="M8884" s="164" t="s">
        <v>525</v>
      </c>
      <c r="N8884" s="164" t="s">
        <v>569</v>
      </c>
    </row>
    <row r="8885" spans="1:14" s="164" customFormat="1" ht="15" x14ac:dyDescent="0.15">
      <c r="A8885" s="164" t="s">
        <v>521</v>
      </c>
      <c r="B8885" s="164" t="s">
        <v>647</v>
      </c>
      <c r="C8885" s="164" t="s">
        <v>523</v>
      </c>
      <c r="D8885" s="164" t="s">
        <v>525</v>
      </c>
      <c r="E8885" s="164" t="s">
        <v>531</v>
      </c>
      <c r="F8885" s="193">
        <v>45666</v>
      </c>
      <c r="G8885" s="164" t="s">
        <v>651</v>
      </c>
      <c r="H8885" s="194">
        <v>501239</v>
      </c>
      <c r="I8885" s="164" t="s">
        <v>16</v>
      </c>
      <c r="L8885" s="164">
        <v>2024</v>
      </c>
      <c r="M8885" s="164" t="s">
        <v>525</v>
      </c>
      <c r="N8885" s="164" t="s">
        <v>569</v>
      </c>
    </row>
    <row r="8886" spans="1:14" s="164" customFormat="1" ht="15" x14ac:dyDescent="0.15">
      <c r="A8886" s="164" t="s">
        <v>521</v>
      </c>
      <c r="B8886" s="164" t="s">
        <v>647</v>
      </c>
      <c r="C8886" s="164" t="s">
        <v>523</v>
      </c>
      <c r="D8886" s="164" t="s">
        <v>525</v>
      </c>
      <c r="E8886" s="164" t="s">
        <v>525</v>
      </c>
      <c r="F8886" s="193">
        <v>45666</v>
      </c>
      <c r="G8886" s="164" t="s">
        <v>649</v>
      </c>
      <c r="H8886" s="194">
        <v>2047179</v>
      </c>
      <c r="I8886" s="164" t="s">
        <v>16</v>
      </c>
      <c r="L8886" s="164">
        <v>2024</v>
      </c>
      <c r="M8886" s="164" t="s">
        <v>525</v>
      </c>
      <c r="N8886" s="164" t="s">
        <v>569</v>
      </c>
    </row>
    <row r="8887" spans="1:14" s="164" customFormat="1" ht="15" x14ac:dyDescent="0.15">
      <c r="A8887" s="164" t="s">
        <v>521</v>
      </c>
      <c r="B8887" s="164" t="s">
        <v>617</v>
      </c>
      <c r="C8887" s="164" t="s">
        <v>523</v>
      </c>
      <c r="D8887" s="164" t="s">
        <v>525</v>
      </c>
      <c r="E8887" s="164" t="s">
        <v>525</v>
      </c>
      <c r="F8887" s="193">
        <v>45666</v>
      </c>
      <c r="G8887" s="164" t="s">
        <v>568</v>
      </c>
      <c r="H8887" s="194">
        <v>954021</v>
      </c>
      <c r="I8887" s="164" t="s">
        <v>22</v>
      </c>
      <c r="L8887" s="164">
        <v>2024</v>
      </c>
      <c r="M8887" s="164" t="s">
        <v>525</v>
      </c>
      <c r="N8887" s="164" t="s">
        <v>569</v>
      </c>
    </row>
    <row r="8888" spans="1:14" s="164" customFormat="1" ht="15" x14ac:dyDescent="0.15">
      <c r="A8888" s="164" t="s">
        <v>521</v>
      </c>
      <c r="B8888" s="164" t="s">
        <v>617</v>
      </c>
      <c r="C8888" s="164" t="s">
        <v>523</v>
      </c>
      <c r="D8888" s="164" t="s">
        <v>525</v>
      </c>
      <c r="E8888" s="164" t="s">
        <v>531</v>
      </c>
      <c r="F8888" s="193">
        <v>45666</v>
      </c>
      <c r="G8888" s="164" t="s">
        <v>589</v>
      </c>
      <c r="H8888" s="194">
        <v>368993</v>
      </c>
      <c r="I8888" s="164" t="s">
        <v>22</v>
      </c>
      <c r="L8888" s="164">
        <v>2024</v>
      </c>
      <c r="M8888" s="164" t="s">
        <v>525</v>
      </c>
      <c r="N8888" s="164" t="s">
        <v>569</v>
      </c>
    </row>
    <row r="8889" spans="1:14" s="164" customFormat="1" ht="15" x14ac:dyDescent="0.15">
      <c r="A8889" s="164" t="s">
        <v>521</v>
      </c>
      <c r="B8889" s="164" t="s">
        <v>603</v>
      </c>
      <c r="C8889" s="164" t="s">
        <v>523</v>
      </c>
      <c r="D8889" s="164" t="s">
        <v>525</v>
      </c>
      <c r="E8889" s="164" t="s">
        <v>525</v>
      </c>
      <c r="F8889" s="193">
        <v>45666</v>
      </c>
      <c r="G8889" s="164" t="s">
        <v>604</v>
      </c>
      <c r="H8889" s="194">
        <v>11114</v>
      </c>
      <c r="I8889" s="164" t="s">
        <v>22</v>
      </c>
      <c r="L8889" s="164">
        <v>2024</v>
      </c>
      <c r="M8889" s="164" t="s">
        <v>525</v>
      </c>
      <c r="N8889" s="164" t="s">
        <v>569</v>
      </c>
    </row>
    <row r="8890" spans="1:14" s="164" customFormat="1" ht="15" x14ac:dyDescent="0.15">
      <c r="A8890" s="164" t="s">
        <v>521</v>
      </c>
      <c r="B8890" s="164" t="s">
        <v>617</v>
      </c>
      <c r="C8890" s="164" t="s">
        <v>523</v>
      </c>
      <c r="D8890" s="164" t="s">
        <v>525</v>
      </c>
      <c r="E8890" s="164" t="s">
        <v>531</v>
      </c>
      <c r="F8890" s="193">
        <v>45666</v>
      </c>
      <c r="G8890" s="164" t="s">
        <v>23</v>
      </c>
      <c r="H8890" s="194">
        <v>42174</v>
      </c>
      <c r="I8890" s="164" t="s">
        <v>22</v>
      </c>
      <c r="L8890" s="164">
        <v>2024</v>
      </c>
      <c r="M8890" s="164" t="s">
        <v>525</v>
      </c>
      <c r="N8890" s="164" t="s">
        <v>569</v>
      </c>
    </row>
    <row r="8891" spans="1:14" s="164" customFormat="1" ht="15" x14ac:dyDescent="0.15">
      <c r="A8891" s="164" t="s">
        <v>521</v>
      </c>
      <c r="B8891" s="164" t="s">
        <v>617</v>
      </c>
      <c r="C8891" s="164" t="s">
        <v>523</v>
      </c>
      <c r="D8891" s="164" t="s">
        <v>525</v>
      </c>
      <c r="E8891" s="164" t="s">
        <v>531</v>
      </c>
      <c r="F8891" s="193">
        <v>45665</v>
      </c>
      <c r="G8891" s="164" t="s">
        <v>619</v>
      </c>
      <c r="H8891" s="194">
        <v>665795</v>
      </c>
      <c r="I8891" s="164" t="s">
        <v>22</v>
      </c>
      <c r="L8891" s="164">
        <v>2024</v>
      </c>
      <c r="M8891" s="164" t="s">
        <v>525</v>
      </c>
      <c r="N8891" s="164" t="s">
        <v>569</v>
      </c>
    </row>
    <row r="8892" spans="1:14" s="164" customFormat="1" ht="15" x14ac:dyDescent="0.15">
      <c r="A8892" s="164" t="s">
        <v>521</v>
      </c>
      <c r="B8892" s="164" t="s">
        <v>617</v>
      </c>
      <c r="C8892" s="164" t="s">
        <v>523</v>
      </c>
      <c r="D8892" s="164" t="s">
        <v>525</v>
      </c>
      <c r="E8892" s="164" t="s">
        <v>525</v>
      </c>
      <c r="F8892" s="193">
        <v>45665</v>
      </c>
      <c r="G8892" s="164" t="s">
        <v>589</v>
      </c>
      <c r="H8892" s="194">
        <v>378972</v>
      </c>
      <c r="I8892" s="164" t="s">
        <v>22</v>
      </c>
      <c r="L8892" s="164">
        <v>2024</v>
      </c>
      <c r="M8892" s="164" t="s">
        <v>525</v>
      </c>
      <c r="N8892" s="164" t="s">
        <v>569</v>
      </c>
    </row>
    <row r="8893" spans="1:14" s="164" customFormat="1" ht="15" x14ac:dyDescent="0.15">
      <c r="A8893" s="164" t="s">
        <v>521</v>
      </c>
      <c r="B8893" s="164" t="s">
        <v>617</v>
      </c>
      <c r="C8893" s="164" t="s">
        <v>523</v>
      </c>
      <c r="D8893" s="164" t="s">
        <v>525</v>
      </c>
      <c r="E8893" s="164" t="s">
        <v>531</v>
      </c>
      <c r="F8893" s="193">
        <v>45665</v>
      </c>
      <c r="G8893" s="164" t="s">
        <v>589</v>
      </c>
      <c r="H8893" s="194">
        <v>799234</v>
      </c>
      <c r="I8893" s="164" t="s">
        <v>22</v>
      </c>
      <c r="L8893" s="164">
        <v>2024</v>
      </c>
      <c r="M8893" s="164" t="s">
        <v>525</v>
      </c>
      <c r="N8893" s="164" t="s">
        <v>569</v>
      </c>
    </row>
    <row r="8894" spans="1:14" s="164" customFormat="1" ht="15" x14ac:dyDescent="0.15">
      <c r="A8894" s="164" t="s">
        <v>521</v>
      </c>
      <c r="B8894" s="164" t="s">
        <v>603</v>
      </c>
      <c r="C8894" s="164" t="s">
        <v>523</v>
      </c>
      <c r="D8894" s="164" t="s">
        <v>525</v>
      </c>
      <c r="E8894" s="164" t="s">
        <v>525</v>
      </c>
      <c r="F8894" s="193">
        <v>45665</v>
      </c>
      <c r="G8894" s="164" t="s">
        <v>604</v>
      </c>
      <c r="H8894" s="194">
        <v>9031</v>
      </c>
      <c r="I8894" s="164" t="s">
        <v>22</v>
      </c>
      <c r="L8894" s="164">
        <v>2024</v>
      </c>
      <c r="M8894" s="164" t="s">
        <v>525</v>
      </c>
      <c r="N8894" s="164" t="s">
        <v>569</v>
      </c>
    </row>
    <row r="8895" spans="1:14" s="164" customFormat="1" ht="15" x14ac:dyDescent="0.15">
      <c r="A8895" s="164" t="s">
        <v>521</v>
      </c>
      <c r="B8895" s="164" t="s">
        <v>617</v>
      </c>
      <c r="C8895" s="164" t="s">
        <v>523</v>
      </c>
      <c r="D8895" s="164" t="s">
        <v>525</v>
      </c>
      <c r="E8895" s="164" t="s">
        <v>525</v>
      </c>
      <c r="F8895" s="193">
        <v>45665</v>
      </c>
      <c r="G8895" s="164" t="s">
        <v>23</v>
      </c>
      <c r="H8895" s="194">
        <v>130423</v>
      </c>
      <c r="I8895" s="164" t="s">
        <v>22</v>
      </c>
      <c r="L8895" s="164">
        <v>2024</v>
      </c>
      <c r="M8895" s="164" t="s">
        <v>525</v>
      </c>
      <c r="N8895" s="164" t="s">
        <v>569</v>
      </c>
    </row>
    <row r="8896" spans="1:14" s="164" customFormat="1" ht="15" x14ac:dyDescent="0.15">
      <c r="A8896" s="164" t="s">
        <v>521</v>
      </c>
      <c r="B8896" s="164" t="s">
        <v>647</v>
      </c>
      <c r="C8896" s="164" t="s">
        <v>523</v>
      </c>
      <c r="D8896" s="164" t="s">
        <v>525</v>
      </c>
      <c r="E8896" s="164" t="s">
        <v>525</v>
      </c>
      <c r="F8896" s="193">
        <v>45665</v>
      </c>
      <c r="G8896" s="164" t="s">
        <v>650</v>
      </c>
      <c r="H8896" s="194">
        <v>197932</v>
      </c>
      <c r="I8896" s="164" t="s">
        <v>16</v>
      </c>
      <c r="L8896" s="164">
        <v>2024</v>
      </c>
      <c r="M8896" s="164" t="s">
        <v>525</v>
      </c>
      <c r="N8896" s="164" t="s">
        <v>569</v>
      </c>
    </row>
    <row r="8897" spans="1:14" s="164" customFormat="1" ht="15" x14ac:dyDescent="0.15">
      <c r="A8897" s="164" t="s">
        <v>521</v>
      </c>
      <c r="B8897" s="164" t="s">
        <v>647</v>
      </c>
      <c r="C8897" s="164" t="s">
        <v>523</v>
      </c>
      <c r="D8897" s="164" t="s">
        <v>525</v>
      </c>
      <c r="E8897" s="164" t="s">
        <v>519</v>
      </c>
      <c r="F8897" s="193">
        <v>45665</v>
      </c>
      <c r="G8897" s="164" t="s">
        <v>650</v>
      </c>
      <c r="H8897" s="194">
        <v>384044</v>
      </c>
      <c r="I8897" s="164" t="s">
        <v>16</v>
      </c>
      <c r="L8897" s="164">
        <v>2024</v>
      </c>
      <c r="M8897" s="164" t="s">
        <v>525</v>
      </c>
      <c r="N8897" s="164" t="s">
        <v>569</v>
      </c>
    </row>
    <row r="8898" spans="1:14" s="164" customFormat="1" ht="15" x14ac:dyDescent="0.15">
      <c r="A8898" s="164" t="s">
        <v>521</v>
      </c>
      <c r="B8898" s="164" t="s">
        <v>647</v>
      </c>
      <c r="C8898" s="164" t="s">
        <v>523</v>
      </c>
      <c r="D8898" s="164" t="s">
        <v>525</v>
      </c>
      <c r="E8898" s="164" t="s">
        <v>531</v>
      </c>
      <c r="F8898" s="193">
        <v>45665</v>
      </c>
      <c r="G8898" s="164" t="s">
        <v>650</v>
      </c>
      <c r="H8898" s="194">
        <v>1547981</v>
      </c>
      <c r="I8898" s="164" t="s">
        <v>16</v>
      </c>
      <c r="L8898" s="164">
        <v>2024</v>
      </c>
      <c r="M8898" s="164" t="s">
        <v>525</v>
      </c>
      <c r="N8898" s="164" t="s">
        <v>569</v>
      </c>
    </row>
    <row r="8899" spans="1:14" s="164" customFormat="1" ht="15" x14ac:dyDescent="0.15">
      <c r="A8899" s="164" t="s">
        <v>521</v>
      </c>
      <c r="B8899" s="164" t="s">
        <v>647</v>
      </c>
      <c r="C8899" s="164" t="s">
        <v>523</v>
      </c>
      <c r="D8899" s="164" t="s">
        <v>525</v>
      </c>
      <c r="E8899" s="164" t="s">
        <v>525</v>
      </c>
      <c r="F8899" s="193">
        <v>45665</v>
      </c>
      <c r="G8899" s="164" t="s">
        <v>648</v>
      </c>
      <c r="H8899" s="194">
        <v>19930</v>
      </c>
      <c r="I8899" s="164" t="s">
        <v>16</v>
      </c>
      <c r="L8899" s="164">
        <v>2024</v>
      </c>
      <c r="M8899" s="164" t="s">
        <v>525</v>
      </c>
      <c r="N8899" s="164" t="s">
        <v>569</v>
      </c>
    </row>
    <row r="8900" spans="1:14" s="164" customFormat="1" ht="15" x14ac:dyDescent="0.15">
      <c r="A8900" s="164" t="s">
        <v>521</v>
      </c>
      <c r="B8900" s="164" t="s">
        <v>647</v>
      </c>
      <c r="C8900" s="164" t="s">
        <v>523</v>
      </c>
      <c r="D8900" s="164" t="s">
        <v>525</v>
      </c>
      <c r="E8900" s="164" t="s">
        <v>525</v>
      </c>
      <c r="F8900" s="193">
        <v>45665</v>
      </c>
      <c r="G8900" s="164" t="s">
        <v>649</v>
      </c>
      <c r="H8900" s="194">
        <v>851206</v>
      </c>
      <c r="I8900" s="164" t="s">
        <v>16</v>
      </c>
      <c r="L8900" s="164">
        <v>2024</v>
      </c>
      <c r="M8900" s="164" t="s">
        <v>525</v>
      </c>
      <c r="N8900" s="164" t="s">
        <v>569</v>
      </c>
    </row>
    <row r="8901" spans="1:14" s="164" customFormat="1" ht="15" x14ac:dyDescent="0.15">
      <c r="A8901" s="164" t="s">
        <v>521</v>
      </c>
      <c r="B8901" s="164" t="s">
        <v>647</v>
      </c>
      <c r="C8901" s="164" t="s">
        <v>523</v>
      </c>
      <c r="D8901" s="164" t="s">
        <v>525</v>
      </c>
      <c r="E8901" s="164" t="s">
        <v>531</v>
      </c>
      <c r="F8901" s="193">
        <v>45665</v>
      </c>
      <c r="G8901" s="164" t="s">
        <v>649</v>
      </c>
      <c r="H8901" s="194">
        <v>1442364</v>
      </c>
      <c r="I8901" s="164" t="s">
        <v>16</v>
      </c>
      <c r="L8901" s="164">
        <v>2024</v>
      </c>
      <c r="M8901" s="164" t="s">
        <v>525</v>
      </c>
      <c r="N8901" s="164" t="s">
        <v>569</v>
      </c>
    </row>
    <row r="8902" spans="1:14" s="164" customFormat="1" ht="15" x14ac:dyDescent="0.15">
      <c r="A8902" s="164" t="s">
        <v>521</v>
      </c>
      <c r="B8902" s="164" t="s">
        <v>647</v>
      </c>
      <c r="C8902" s="164" t="s">
        <v>523</v>
      </c>
      <c r="D8902" s="164" t="s">
        <v>525</v>
      </c>
      <c r="E8902" s="164" t="s">
        <v>531</v>
      </c>
      <c r="F8902" s="193">
        <v>45665</v>
      </c>
      <c r="G8902" s="164" t="s">
        <v>652</v>
      </c>
      <c r="H8902" s="194">
        <v>1153768</v>
      </c>
      <c r="I8902" s="164" t="s">
        <v>16</v>
      </c>
      <c r="L8902" s="164">
        <v>2024</v>
      </c>
      <c r="M8902" s="164" t="s">
        <v>525</v>
      </c>
      <c r="N8902" s="164" t="s">
        <v>569</v>
      </c>
    </row>
    <row r="8903" spans="1:14" s="164" customFormat="1" ht="15" x14ac:dyDescent="0.15">
      <c r="A8903" s="164" t="s">
        <v>521</v>
      </c>
      <c r="B8903" s="164" t="s">
        <v>647</v>
      </c>
      <c r="C8903" s="164" t="s">
        <v>523</v>
      </c>
      <c r="D8903" s="164" t="s">
        <v>525</v>
      </c>
      <c r="E8903" s="164" t="s">
        <v>525</v>
      </c>
      <c r="F8903" s="193">
        <v>45664</v>
      </c>
      <c r="G8903" s="164" t="s">
        <v>650</v>
      </c>
      <c r="H8903" s="194">
        <v>125285</v>
      </c>
      <c r="I8903" s="164" t="s">
        <v>16</v>
      </c>
      <c r="L8903" s="164">
        <v>2024</v>
      </c>
      <c r="M8903" s="164" t="s">
        <v>525</v>
      </c>
      <c r="N8903" s="164" t="s">
        <v>569</v>
      </c>
    </row>
    <row r="8904" spans="1:14" s="164" customFormat="1" ht="15" x14ac:dyDescent="0.15">
      <c r="A8904" s="164" t="s">
        <v>521</v>
      </c>
      <c r="B8904" s="164" t="s">
        <v>647</v>
      </c>
      <c r="C8904" s="164" t="s">
        <v>523</v>
      </c>
      <c r="D8904" s="164" t="s">
        <v>525</v>
      </c>
      <c r="E8904" s="164" t="s">
        <v>519</v>
      </c>
      <c r="F8904" s="193">
        <v>45664</v>
      </c>
      <c r="G8904" s="164" t="s">
        <v>650</v>
      </c>
      <c r="H8904" s="194">
        <v>835571</v>
      </c>
      <c r="I8904" s="164" t="s">
        <v>16</v>
      </c>
      <c r="L8904" s="164">
        <v>2024</v>
      </c>
      <c r="M8904" s="164" t="s">
        <v>525</v>
      </c>
      <c r="N8904" s="164" t="s">
        <v>569</v>
      </c>
    </row>
    <row r="8905" spans="1:14" s="164" customFormat="1" ht="15" x14ac:dyDescent="0.15">
      <c r="A8905" s="164" t="s">
        <v>521</v>
      </c>
      <c r="B8905" s="164" t="s">
        <v>647</v>
      </c>
      <c r="C8905" s="164" t="s">
        <v>535</v>
      </c>
      <c r="D8905" s="164" t="s">
        <v>525</v>
      </c>
      <c r="E8905" s="164" t="s">
        <v>531</v>
      </c>
      <c r="F8905" s="193">
        <v>45664</v>
      </c>
      <c r="G8905" s="164" t="s">
        <v>650</v>
      </c>
      <c r="H8905" s="194">
        <v>41923</v>
      </c>
      <c r="I8905" s="164" t="s">
        <v>16</v>
      </c>
      <c r="L8905" s="164">
        <v>2024</v>
      </c>
      <c r="M8905" s="164" t="s">
        <v>525</v>
      </c>
      <c r="N8905" s="164" t="s">
        <v>569</v>
      </c>
    </row>
    <row r="8906" spans="1:14" s="164" customFormat="1" ht="15" x14ac:dyDescent="0.15">
      <c r="A8906" s="164" t="s">
        <v>521</v>
      </c>
      <c r="B8906" s="164" t="s">
        <v>647</v>
      </c>
      <c r="C8906" s="164" t="s">
        <v>523</v>
      </c>
      <c r="D8906" s="164" t="s">
        <v>525</v>
      </c>
      <c r="E8906" s="164" t="s">
        <v>531</v>
      </c>
      <c r="F8906" s="193">
        <v>45664</v>
      </c>
      <c r="G8906" s="164" t="s">
        <v>650</v>
      </c>
      <c r="H8906" s="194">
        <v>1378511</v>
      </c>
      <c r="I8906" s="164" t="s">
        <v>16</v>
      </c>
      <c r="L8906" s="164">
        <v>2024</v>
      </c>
      <c r="M8906" s="164" t="s">
        <v>525</v>
      </c>
      <c r="N8906" s="164" t="s">
        <v>569</v>
      </c>
    </row>
    <row r="8907" spans="1:14" s="164" customFormat="1" ht="15" x14ac:dyDescent="0.15">
      <c r="A8907" s="164" t="s">
        <v>521</v>
      </c>
      <c r="B8907" s="164" t="s">
        <v>647</v>
      </c>
      <c r="C8907" s="164" t="s">
        <v>523</v>
      </c>
      <c r="D8907" s="164" t="s">
        <v>525</v>
      </c>
      <c r="E8907" s="164" t="s">
        <v>525</v>
      </c>
      <c r="F8907" s="193">
        <v>45664</v>
      </c>
      <c r="G8907" s="164" t="s">
        <v>648</v>
      </c>
      <c r="H8907" s="194">
        <v>131762</v>
      </c>
      <c r="I8907" s="164" t="s">
        <v>16</v>
      </c>
      <c r="L8907" s="164">
        <v>2024</v>
      </c>
      <c r="M8907" s="164" t="s">
        <v>525</v>
      </c>
      <c r="N8907" s="164" t="s">
        <v>569</v>
      </c>
    </row>
    <row r="8908" spans="1:14" s="164" customFormat="1" ht="15" x14ac:dyDescent="0.15">
      <c r="A8908" s="164" t="s">
        <v>521</v>
      </c>
      <c r="B8908" s="164" t="s">
        <v>647</v>
      </c>
      <c r="C8908" s="164" t="s">
        <v>523</v>
      </c>
      <c r="D8908" s="164" t="s">
        <v>525</v>
      </c>
      <c r="E8908" s="164" t="s">
        <v>531</v>
      </c>
      <c r="F8908" s="193">
        <v>45664</v>
      </c>
      <c r="G8908" s="164" t="s">
        <v>648</v>
      </c>
      <c r="H8908" s="194">
        <v>27438</v>
      </c>
      <c r="I8908" s="164" t="s">
        <v>16</v>
      </c>
      <c r="L8908" s="164">
        <v>2024</v>
      </c>
      <c r="M8908" s="164" t="s">
        <v>525</v>
      </c>
      <c r="N8908" s="164" t="s">
        <v>569</v>
      </c>
    </row>
    <row r="8909" spans="1:14" s="164" customFormat="1" ht="15" x14ac:dyDescent="0.15">
      <c r="A8909" s="164" t="s">
        <v>521</v>
      </c>
      <c r="B8909" s="164" t="s">
        <v>647</v>
      </c>
      <c r="C8909" s="164" t="s">
        <v>523</v>
      </c>
      <c r="D8909" s="164" t="s">
        <v>525</v>
      </c>
      <c r="E8909" s="164" t="s">
        <v>525</v>
      </c>
      <c r="F8909" s="193">
        <v>45664</v>
      </c>
      <c r="G8909" s="164" t="s">
        <v>651</v>
      </c>
      <c r="H8909" s="194">
        <v>205018</v>
      </c>
      <c r="I8909" s="164" t="s">
        <v>16</v>
      </c>
      <c r="L8909" s="164">
        <v>2024</v>
      </c>
      <c r="M8909" s="164" t="s">
        <v>525</v>
      </c>
      <c r="N8909" s="164" t="s">
        <v>569</v>
      </c>
    </row>
    <row r="8910" spans="1:14" s="164" customFormat="1" ht="15" x14ac:dyDescent="0.15">
      <c r="A8910" s="164" t="s">
        <v>521</v>
      </c>
      <c r="B8910" s="164" t="s">
        <v>647</v>
      </c>
      <c r="C8910" s="164" t="s">
        <v>523</v>
      </c>
      <c r="D8910" s="164" t="s">
        <v>525</v>
      </c>
      <c r="E8910" s="164" t="s">
        <v>525</v>
      </c>
      <c r="F8910" s="193">
        <v>45664</v>
      </c>
      <c r="G8910" s="164" t="s">
        <v>649</v>
      </c>
      <c r="H8910" s="194">
        <v>2347288</v>
      </c>
      <c r="I8910" s="164" t="s">
        <v>16</v>
      </c>
      <c r="L8910" s="164">
        <v>2024</v>
      </c>
      <c r="M8910" s="164" t="s">
        <v>525</v>
      </c>
      <c r="N8910" s="164" t="s">
        <v>569</v>
      </c>
    </row>
    <row r="8911" spans="1:14" s="164" customFormat="1" ht="15" x14ac:dyDescent="0.15">
      <c r="A8911" s="164" t="s">
        <v>521</v>
      </c>
      <c r="B8911" s="164" t="s">
        <v>647</v>
      </c>
      <c r="C8911" s="164" t="s">
        <v>523</v>
      </c>
      <c r="D8911" s="164" t="s">
        <v>525</v>
      </c>
      <c r="E8911" s="164" t="s">
        <v>531</v>
      </c>
      <c r="F8911" s="193">
        <v>45664</v>
      </c>
      <c r="G8911" s="164" t="s">
        <v>649</v>
      </c>
      <c r="H8911" s="194">
        <v>801944</v>
      </c>
      <c r="I8911" s="164" t="s">
        <v>16</v>
      </c>
      <c r="L8911" s="164">
        <v>2024</v>
      </c>
      <c r="M8911" s="164" t="s">
        <v>525</v>
      </c>
      <c r="N8911" s="164" t="s">
        <v>569</v>
      </c>
    </row>
    <row r="8912" spans="1:14" s="164" customFormat="1" ht="15" x14ac:dyDescent="0.15">
      <c r="A8912" s="164" t="s">
        <v>521</v>
      </c>
      <c r="B8912" s="164" t="s">
        <v>647</v>
      </c>
      <c r="C8912" s="164" t="s">
        <v>523</v>
      </c>
      <c r="D8912" s="164" t="s">
        <v>525</v>
      </c>
      <c r="E8912" s="164" t="s">
        <v>531</v>
      </c>
      <c r="F8912" s="193">
        <v>45664</v>
      </c>
      <c r="G8912" s="164" t="s">
        <v>652</v>
      </c>
      <c r="H8912" s="194">
        <v>183590</v>
      </c>
      <c r="I8912" s="164" t="s">
        <v>16</v>
      </c>
      <c r="L8912" s="164">
        <v>2024</v>
      </c>
      <c r="M8912" s="164" t="s">
        <v>525</v>
      </c>
      <c r="N8912" s="164" t="s">
        <v>569</v>
      </c>
    </row>
    <row r="8913" spans="1:14" s="164" customFormat="1" ht="15" x14ac:dyDescent="0.15">
      <c r="A8913" s="164" t="s">
        <v>521</v>
      </c>
      <c r="B8913" s="164" t="s">
        <v>617</v>
      </c>
      <c r="C8913" s="164" t="s">
        <v>523</v>
      </c>
      <c r="D8913" s="164" t="s">
        <v>525</v>
      </c>
      <c r="E8913" s="164" t="s">
        <v>519</v>
      </c>
      <c r="F8913" s="193">
        <v>45664</v>
      </c>
      <c r="G8913" s="164" t="s">
        <v>619</v>
      </c>
      <c r="H8913" s="194">
        <v>178750</v>
      </c>
      <c r="I8913" s="164" t="s">
        <v>22</v>
      </c>
      <c r="L8913" s="164">
        <v>2024</v>
      </c>
      <c r="M8913" s="164" t="s">
        <v>525</v>
      </c>
      <c r="N8913" s="164" t="s">
        <v>569</v>
      </c>
    </row>
    <row r="8914" spans="1:14" s="164" customFormat="1" ht="15" x14ac:dyDescent="0.15">
      <c r="A8914" s="164" t="s">
        <v>521</v>
      </c>
      <c r="B8914" s="164" t="s">
        <v>567</v>
      </c>
      <c r="C8914" s="164" t="s">
        <v>523</v>
      </c>
      <c r="D8914" s="164" t="s">
        <v>525</v>
      </c>
      <c r="E8914" s="164" t="s">
        <v>531</v>
      </c>
      <c r="F8914" s="193">
        <v>45664</v>
      </c>
      <c r="G8914" s="164" t="s">
        <v>568</v>
      </c>
      <c r="H8914" s="194">
        <v>195384</v>
      </c>
      <c r="I8914" s="164" t="s">
        <v>22</v>
      </c>
      <c r="L8914" s="164">
        <v>2024</v>
      </c>
      <c r="M8914" s="164" t="s">
        <v>525</v>
      </c>
      <c r="N8914" s="164" t="s">
        <v>569</v>
      </c>
    </row>
    <row r="8915" spans="1:14" s="164" customFormat="1" ht="15" x14ac:dyDescent="0.15">
      <c r="A8915" s="164" t="s">
        <v>521</v>
      </c>
      <c r="B8915" s="164" t="s">
        <v>617</v>
      </c>
      <c r="C8915" s="164" t="s">
        <v>523</v>
      </c>
      <c r="D8915" s="164" t="s">
        <v>525</v>
      </c>
      <c r="E8915" s="164" t="s">
        <v>519</v>
      </c>
      <c r="F8915" s="193">
        <v>45664</v>
      </c>
      <c r="G8915" s="164" t="s">
        <v>589</v>
      </c>
      <c r="H8915" s="194">
        <v>393250</v>
      </c>
      <c r="I8915" s="164" t="s">
        <v>22</v>
      </c>
      <c r="L8915" s="164">
        <v>2024</v>
      </c>
      <c r="M8915" s="164" t="s">
        <v>525</v>
      </c>
      <c r="N8915" s="164" t="s">
        <v>569</v>
      </c>
    </row>
    <row r="8916" spans="1:14" s="164" customFormat="1" ht="15" x14ac:dyDescent="0.15">
      <c r="A8916" s="164" t="s">
        <v>521</v>
      </c>
      <c r="B8916" s="164" t="s">
        <v>617</v>
      </c>
      <c r="C8916" s="164" t="s">
        <v>523</v>
      </c>
      <c r="D8916" s="164" t="s">
        <v>525</v>
      </c>
      <c r="E8916" s="164" t="s">
        <v>531</v>
      </c>
      <c r="F8916" s="193">
        <v>45664</v>
      </c>
      <c r="G8916" s="164" t="s">
        <v>589</v>
      </c>
      <c r="H8916" s="194">
        <v>715000</v>
      </c>
      <c r="I8916" s="164" t="s">
        <v>22</v>
      </c>
      <c r="L8916" s="164">
        <v>2024</v>
      </c>
      <c r="M8916" s="164" t="s">
        <v>525</v>
      </c>
      <c r="N8916" s="164" t="s">
        <v>569</v>
      </c>
    </row>
    <row r="8917" spans="1:14" s="164" customFormat="1" ht="15" x14ac:dyDescent="0.15">
      <c r="A8917" s="164" t="s">
        <v>521</v>
      </c>
      <c r="B8917" s="164" t="s">
        <v>638</v>
      </c>
      <c r="C8917" s="164" t="s">
        <v>523</v>
      </c>
      <c r="D8917" s="164" t="s">
        <v>525</v>
      </c>
      <c r="E8917" s="164" t="s">
        <v>519</v>
      </c>
      <c r="F8917" s="193">
        <v>45664</v>
      </c>
      <c r="G8917" s="164" t="s">
        <v>589</v>
      </c>
      <c r="H8917" s="194">
        <v>35750</v>
      </c>
      <c r="I8917" s="164" t="s">
        <v>22</v>
      </c>
      <c r="L8917" s="164">
        <v>2024</v>
      </c>
      <c r="M8917" s="164" t="s">
        <v>525</v>
      </c>
      <c r="N8917" s="164" t="s">
        <v>569</v>
      </c>
    </row>
    <row r="8918" spans="1:14" s="164" customFormat="1" ht="15" x14ac:dyDescent="0.15">
      <c r="A8918" s="164" t="s">
        <v>521</v>
      </c>
      <c r="B8918" s="164" t="s">
        <v>638</v>
      </c>
      <c r="C8918" s="164" t="s">
        <v>523</v>
      </c>
      <c r="D8918" s="164" t="s">
        <v>525</v>
      </c>
      <c r="E8918" s="164" t="s">
        <v>531</v>
      </c>
      <c r="F8918" s="193">
        <v>45664</v>
      </c>
      <c r="G8918" s="164" t="s">
        <v>589</v>
      </c>
      <c r="H8918" s="194">
        <v>286000</v>
      </c>
      <c r="I8918" s="164" t="s">
        <v>22</v>
      </c>
      <c r="L8918" s="164">
        <v>2024</v>
      </c>
      <c r="M8918" s="164" t="s">
        <v>525</v>
      </c>
      <c r="N8918" s="164" t="s">
        <v>569</v>
      </c>
    </row>
    <row r="8919" spans="1:14" s="164" customFormat="1" ht="15" x14ac:dyDescent="0.15">
      <c r="A8919" s="164" t="s">
        <v>521</v>
      </c>
      <c r="B8919" s="164" t="s">
        <v>603</v>
      </c>
      <c r="C8919" s="164" t="s">
        <v>523</v>
      </c>
      <c r="D8919" s="164" t="s">
        <v>525</v>
      </c>
      <c r="E8919" s="164" t="s">
        <v>525</v>
      </c>
      <c r="F8919" s="193">
        <v>45664</v>
      </c>
      <c r="G8919" s="164" t="s">
        <v>604</v>
      </c>
      <c r="H8919" s="194">
        <v>14538</v>
      </c>
      <c r="I8919" s="164" t="s">
        <v>22</v>
      </c>
      <c r="L8919" s="164">
        <v>2024</v>
      </c>
      <c r="M8919" s="164" t="s">
        <v>525</v>
      </c>
      <c r="N8919" s="164" t="s">
        <v>569</v>
      </c>
    </row>
    <row r="8920" spans="1:14" s="164" customFormat="1" ht="15" x14ac:dyDescent="0.15">
      <c r="A8920" s="164" t="s">
        <v>521</v>
      </c>
      <c r="B8920" s="164" t="s">
        <v>617</v>
      </c>
      <c r="C8920" s="164" t="s">
        <v>523</v>
      </c>
      <c r="D8920" s="164" t="s">
        <v>525</v>
      </c>
      <c r="E8920" s="164" t="s">
        <v>525</v>
      </c>
      <c r="F8920" s="193">
        <v>45664</v>
      </c>
      <c r="G8920" s="164" t="s">
        <v>23</v>
      </c>
      <c r="H8920" s="194">
        <v>901681</v>
      </c>
      <c r="I8920" s="164" t="s">
        <v>22</v>
      </c>
      <c r="L8920" s="164">
        <v>2024</v>
      </c>
      <c r="M8920" s="164" t="s">
        <v>525</v>
      </c>
      <c r="N8920" s="164" t="s">
        <v>569</v>
      </c>
    </row>
    <row r="8921" spans="1:14" s="164" customFormat="1" ht="15" x14ac:dyDescent="0.15">
      <c r="A8921" s="164" t="s">
        <v>521</v>
      </c>
      <c r="B8921" s="164" t="s">
        <v>617</v>
      </c>
      <c r="C8921" s="164" t="s">
        <v>523</v>
      </c>
      <c r="D8921" s="164" t="s">
        <v>525</v>
      </c>
      <c r="E8921" s="164" t="s">
        <v>531</v>
      </c>
      <c r="F8921" s="193">
        <v>45664</v>
      </c>
      <c r="G8921" s="164" t="s">
        <v>23</v>
      </c>
      <c r="H8921" s="194">
        <v>3468423</v>
      </c>
      <c r="I8921" s="164" t="s">
        <v>22</v>
      </c>
      <c r="L8921" s="164">
        <v>2024</v>
      </c>
      <c r="M8921" s="164" t="s">
        <v>525</v>
      </c>
      <c r="N8921" s="164" t="s">
        <v>569</v>
      </c>
    </row>
    <row r="8922" spans="1:14" s="164" customFormat="1" ht="15" x14ac:dyDescent="0.15">
      <c r="A8922" s="164" t="s">
        <v>521</v>
      </c>
      <c r="B8922" s="164" t="s">
        <v>617</v>
      </c>
      <c r="C8922" s="164" t="s">
        <v>523</v>
      </c>
      <c r="D8922" s="164" t="s">
        <v>525</v>
      </c>
      <c r="E8922" s="164" t="s">
        <v>519</v>
      </c>
      <c r="F8922" s="193">
        <v>45663</v>
      </c>
      <c r="G8922" s="164" t="s">
        <v>587</v>
      </c>
      <c r="H8922" s="194">
        <v>321750</v>
      </c>
      <c r="I8922" s="164" t="s">
        <v>22</v>
      </c>
      <c r="L8922" s="164">
        <v>2024</v>
      </c>
      <c r="M8922" s="164" t="s">
        <v>525</v>
      </c>
      <c r="N8922" s="164" t="s">
        <v>569</v>
      </c>
    </row>
    <row r="8923" spans="1:14" s="164" customFormat="1" ht="15" x14ac:dyDescent="0.15">
      <c r="A8923" s="164" t="s">
        <v>521</v>
      </c>
      <c r="B8923" s="164" t="s">
        <v>617</v>
      </c>
      <c r="C8923" s="164" t="s">
        <v>523</v>
      </c>
      <c r="D8923" s="164" t="s">
        <v>525</v>
      </c>
      <c r="E8923" s="164" t="s">
        <v>531</v>
      </c>
      <c r="F8923" s="193">
        <v>45663</v>
      </c>
      <c r="G8923" s="164" t="s">
        <v>587</v>
      </c>
      <c r="H8923" s="194">
        <v>593897</v>
      </c>
      <c r="I8923" s="164" t="s">
        <v>22</v>
      </c>
      <c r="L8923" s="164">
        <v>2024</v>
      </c>
      <c r="M8923" s="164" t="s">
        <v>525</v>
      </c>
      <c r="N8923" s="164" t="s">
        <v>569</v>
      </c>
    </row>
    <row r="8924" spans="1:14" s="164" customFormat="1" ht="15" x14ac:dyDescent="0.15">
      <c r="A8924" s="164" t="s">
        <v>521</v>
      </c>
      <c r="B8924" s="164" t="s">
        <v>617</v>
      </c>
      <c r="C8924" s="164" t="s">
        <v>523</v>
      </c>
      <c r="D8924" s="164" t="s">
        <v>525</v>
      </c>
      <c r="E8924" s="164" t="s">
        <v>525</v>
      </c>
      <c r="F8924" s="193">
        <v>45663</v>
      </c>
      <c r="G8924" s="164" t="s">
        <v>589</v>
      </c>
      <c r="H8924" s="194">
        <v>147550</v>
      </c>
      <c r="I8924" s="164" t="s">
        <v>22</v>
      </c>
      <c r="L8924" s="164">
        <v>2024</v>
      </c>
      <c r="M8924" s="164" t="s">
        <v>525</v>
      </c>
      <c r="N8924" s="164" t="s">
        <v>569</v>
      </c>
    </row>
    <row r="8925" spans="1:14" s="164" customFormat="1" ht="15" x14ac:dyDescent="0.15">
      <c r="A8925" s="164" t="s">
        <v>521</v>
      </c>
      <c r="B8925" s="164" t="s">
        <v>647</v>
      </c>
      <c r="C8925" s="164" t="s">
        <v>523</v>
      </c>
      <c r="D8925" s="164" t="s">
        <v>525</v>
      </c>
      <c r="E8925" s="164" t="s">
        <v>525</v>
      </c>
      <c r="F8925" s="193">
        <v>45663</v>
      </c>
      <c r="G8925" s="164" t="s">
        <v>650</v>
      </c>
      <c r="H8925" s="194">
        <v>333685</v>
      </c>
      <c r="I8925" s="164" t="s">
        <v>16</v>
      </c>
      <c r="L8925" s="164">
        <v>2024</v>
      </c>
      <c r="M8925" s="164" t="s">
        <v>525</v>
      </c>
      <c r="N8925" s="164" t="s">
        <v>569</v>
      </c>
    </row>
    <row r="8926" spans="1:14" s="164" customFormat="1" ht="15" x14ac:dyDescent="0.15">
      <c r="A8926" s="164" t="s">
        <v>521</v>
      </c>
      <c r="B8926" s="164" t="s">
        <v>647</v>
      </c>
      <c r="C8926" s="164" t="s">
        <v>523</v>
      </c>
      <c r="D8926" s="164" t="s">
        <v>525</v>
      </c>
      <c r="E8926" s="164" t="s">
        <v>519</v>
      </c>
      <c r="F8926" s="193">
        <v>45663</v>
      </c>
      <c r="G8926" s="164" t="s">
        <v>650</v>
      </c>
      <c r="H8926" s="194">
        <v>316468</v>
      </c>
      <c r="I8926" s="164" t="s">
        <v>16</v>
      </c>
      <c r="L8926" s="164">
        <v>2024</v>
      </c>
      <c r="M8926" s="164" t="s">
        <v>525</v>
      </c>
      <c r="N8926" s="164" t="s">
        <v>569</v>
      </c>
    </row>
    <row r="8927" spans="1:14" s="164" customFormat="1" ht="15" x14ac:dyDescent="0.15">
      <c r="A8927" s="164" t="s">
        <v>521</v>
      </c>
      <c r="B8927" s="164" t="s">
        <v>647</v>
      </c>
      <c r="C8927" s="164" t="s">
        <v>535</v>
      </c>
      <c r="D8927" s="164" t="s">
        <v>525</v>
      </c>
      <c r="E8927" s="164" t="s">
        <v>531</v>
      </c>
      <c r="F8927" s="193">
        <v>45663</v>
      </c>
      <c r="G8927" s="164" t="s">
        <v>650</v>
      </c>
      <c r="H8927" s="194">
        <v>67320</v>
      </c>
      <c r="I8927" s="164" t="s">
        <v>16</v>
      </c>
      <c r="L8927" s="164">
        <v>2024</v>
      </c>
      <c r="M8927" s="164" t="s">
        <v>525</v>
      </c>
      <c r="N8927" s="164" t="s">
        <v>569</v>
      </c>
    </row>
    <row r="8928" spans="1:14" s="164" customFormat="1" ht="15" x14ac:dyDescent="0.15">
      <c r="A8928" s="164" t="s">
        <v>521</v>
      </c>
      <c r="B8928" s="164" t="s">
        <v>647</v>
      </c>
      <c r="C8928" s="164" t="s">
        <v>523</v>
      </c>
      <c r="D8928" s="164" t="s">
        <v>525</v>
      </c>
      <c r="E8928" s="164" t="s">
        <v>531</v>
      </c>
      <c r="F8928" s="193">
        <v>45663</v>
      </c>
      <c r="G8928" s="164" t="s">
        <v>650</v>
      </c>
      <c r="H8928" s="194">
        <v>623761</v>
      </c>
      <c r="I8928" s="164" t="s">
        <v>16</v>
      </c>
      <c r="L8928" s="164">
        <v>2024</v>
      </c>
      <c r="M8928" s="164" t="s">
        <v>525</v>
      </c>
      <c r="N8928" s="164" t="s">
        <v>569</v>
      </c>
    </row>
    <row r="8929" spans="1:14" s="164" customFormat="1" ht="15" x14ac:dyDescent="0.15">
      <c r="A8929" s="164" t="s">
        <v>521</v>
      </c>
      <c r="B8929" s="164" t="s">
        <v>647</v>
      </c>
      <c r="C8929" s="164" t="s">
        <v>523</v>
      </c>
      <c r="D8929" s="164" t="s">
        <v>525</v>
      </c>
      <c r="E8929" s="164" t="s">
        <v>531</v>
      </c>
      <c r="F8929" s="193">
        <v>45663</v>
      </c>
      <c r="G8929" s="164" t="s">
        <v>648</v>
      </c>
      <c r="H8929" s="194">
        <v>46325</v>
      </c>
      <c r="I8929" s="164" t="s">
        <v>16</v>
      </c>
      <c r="L8929" s="164">
        <v>2024</v>
      </c>
      <c r="M8929" s="164" t="s">
        <v>525</v>
      </c>
      <c r="N8929" s="164" t="s">
        <v>569</v>
      </c>
    </row>
    <row r="8930" spans="1:14" s="164" customFormat="1" ht="15" x14ac:dyDescent="0.15">
      <c r="A8930" s="164" t="s">
        <v>521</v>
      </c>
      <c r="B8930" s="164" t="s">
        <v>647</v>
      </c>
      <c r="C8930" s="164" t="s">
        <v>523</v>
      </c>
      <c r="D8930" s="164" t="s">
        <v>525</v>
      </c>
      <c r="E8930" s="164" t="s">
        <v>531</v>
      </c>
      <c r="F8930" s="193">
        <v>45663</v>
      </c>
      <c r="G8930" s="164" t="s">
        <v>651</v>
      </c>
      <c r="H8930" s="194">
        <v>49280</v>
      </c>
      <c r="I8930" s="164" t="s">
        <v>16</v>
      </c>
      <c r="L8930" s="164">
        <v>2024</v>
      </c>
      <c r="M8930" s="164" t="s">
        <v>525</v>
      </c>
      <c r="N8930" s="164" t="s">
        <v>569</v>
      </c>
    </row>
    <row r="8931" spans="1:14" s="164" customFormat="1" ht="15" x14ac:dyDescent="0.15">
      <c r="A8931" s="164" t="s">
        <v>521</v>
      </c>
      <c r="B8931" s="164" t="s">
        <v>647</v>
      </c>
      <c r="C8931" s="164" t="s">
        <v>523</v>
      </c>
      <c r="D8931" s="164" t="s">
        <v>525</v>
      </c>
      <c r="E8931" s="164" t="s">
        <v>525</v>
      </c>
      <c r="F8931" s="193">
        <v>45663</v>
      </c>
      <c r="G8931" s="164" t="s">
        <v>649</v>
      </c>
      <c r="H8931" s="194">
        <v>894564</v>
      </c>
      <c r="I8931" s="164" t="s">
        <v>16</v>
      </c>
      <c r="L8931" s="164">
        <v>2024</v>
      </c>
      <c r="M8931" s="164" t="s">
        <v>525</v>
      </c>
      <c r="N8931" s="164" t="s">
        <v>569</v>
      </c>
    </row>
    <row r="8932" spans="1:14" s="164" customFormat="1" ht="15" x14ac:dyDescent="0.15">
      <c r="A8932" s="164" t="s">
        <v>521</v>
      </c>
      <c r="B8932" s="164" t="s">
        <v>647</v>
      </c>
      <c r="C8932" s="164" t="s">
        <v>523</v>
      </c>
      <c r="D8932" s="164" t="s">
        <v>525</v>
      </c>
      <c r="E8932" s="164" t="s">
        <v>531</v>
      </c>
      <c r="F8932" s="193">
        <v>45663</v>
      </c>
      <c r="G8932" s="164" t="s">
        <v>649</v>
      </c>
      <c r="H8932" s="194">
        <v>965118</v>
      </c>
      <c r="I8932" s="164" t="s">
        <v>16</v>
      </c>
      <c r="L8932" s="164">
        <v>2024</v>
      </c>
      <c r="M8932" s="164" t="s">
        <v>525</v>
      </c>
      <c r="N8932" s="164" t="s">
        <v>569</v>
      </c>
    </row>
    <row r="8933" spans="1:14" s="164" customFormat="1" ht="15" x14ac:dyDescent="0.15">
      <c r="A8933" s="164" t="s">
        <v>521</v>
      </c>
      <c r="B8933" s="164" t="s">
        <v>647</v>
      </c>
      <c r="C8933" s="164" t="s">
        <v>523</v>
      </c>
      <c r="D8933" s="164" t="s">
        <v>525</v>
      </c>
      <c r="E8933" s="164" t="s">
        <v>531</v>
      </c>
      <c r="F8933" s="193">
        <v>45663</v>
      </c>
      <c r="G8933" s="164" t="s">
        <v>652</v>
      </c>
      <c r="H8933" s="194">
        <v>582032</v>
      </c>
      <c r="I8933" s="164" t="s">
        <v>16</v>
      </c>
      <c r="L8933" s="164">
        <v>2024</v>
      </c>
      <c r="M8933" s="164" t="s">
        <v>525</v>
      </c>
      <c r="N8933" s="164" t="s">
        <v>569</v>
      </c>
    </row>
    <row r="8934" spans="1:14" s="164" customFormat="1" ht="15" x14ac:dyDescent="0.15">
      <c r="A8934" s="164" t="s">
        <v>521</v>
      </c>
      <c r="B8934" s="164" t="s">
        <v>617</v>
      </c>
      <c r="C8934" s="164" t="s">
        <v>523</v>
      </c>
      <c r="D8934" s="164" t="s">
        <v>525</v>
      </c>
      <c r="E8934" s="164" t="s">
        <v>519</v>
      </c>
      <c r="F8934" s="193">
        <v>45660</v>
      </c>
      <c r="G8934" s="164" t="s">
        <v>587</v>
      </c>
      <c r="H8934" s="194">
        <v>357500</v>
      </c>
      <c r="I8934" s="164" t="s">
        <v>22</v>
      </c>
      <c r="L8934" s="164">
        <v>2024</v>
      </c>
      <c r="M8934" s="164" t="s">
        <v>525</v>
      </c>
      <c r="N8934" s="164" t="s">
        <v>569</v>
      </c>
    </row>
    <row r="8935" spans="1:14" s="164" customFormat="1" ht="15" x14ac:dyDescent="0.15">
      <c r="A8935" s="164" t="s">
        <v>521</v>
      </c>
      <c r="B8935" s="164" t="s">
        <v>617</v>
      </c>
      <c r="C8935" s="164" t="s">
        <v>523</v>
      </c>
      <c r="D8935" s="164" t="s">
        <v>525</v>
      </c>
      <c r="E8935" s="164" t="s">
        <v>525</v>
      </c>
      <c r="F8935" s="193">
        <v>45660</v>
      </c>
      <c r="G8935" s="164" t="s">
        <v>568</v>
      </c>
      <c r="H8935" s="194">
        <v>1579151</v>
      </c>
      <c r="I8935" s="164" t="s">
        <v>22</v>
      </c>
      <c r="L8935" s="164">
        <v>2024</v>
      </c>
      <c r="M8935" s="164" t="s">
        <v>525</v>
      </c>
      <c r="N8935" s="164" t="s">
        <v>569</v>
      </c>
    </row>
    <row r="8936" spans="1:14" s="164" customFormat="1" ht="15" x14ac:dyDescent="0.15">
      <c r="A8936" s="164" t="s">
        <v>521</v>
      </c>
      <c r="B8936" s="164" t="s">
        <v>603</v>
      </c>
      <c r="C8936" s="164" t="s">
        <v>523</v>
      </c>
      <c r="D8936" s="164" t="s">
        <v>525</v>
      </c>
      <c r="E8936" s="164" t="s">
        <v>525</v>
      </c>
      <c r="F8936" s="193">
        <v>45660</v>
      </c>
      <c r="G8936" s="164" t="s">
        <v>604</v>
      </c>
      <c r="H8936" s="194">
        <v>6899</v>
      </c>
      <c r="I8936" s="164" t="s">
        <v>22</v>
      </c>
      <c r="L8936" s="164">
        <v>2024</v>
      </c>
      <c r="M8936" s="164" t="s">
        <v>525</v>
      </c>
      <c r="N8936" s="164" t="s">
        <v>569</v>
      </c>
    </row>
    <row r="8937" spans="1:14" s="164" customFormat="1" ht="15" x14ac:dyDescent="0.15">
      <c r="A8937" s="164" t="s">
        <v>521</v>
      </c>
      <c r="B8937" s="164" t="s">
        <v>617</v>
      </c>
      <c r="C8937" s="164" t="s">
        <v>523</v>
      </c>
      <c r="D8937" s="164" t="s">
        <v>525</v>
      </c>
      <c r="E8937" s="164" t="s">
        <v>519</v>
      </c>
      <c r="F8937" s="193">
        <v>45660</v>
      </c>
      <c r="G8937" s="164" t="s">
        <v>621</v>
      </c>
      <c r="H8937" s="194">
        <v>178750</v>
      </c>
      <c r="I8937" s="164" t="s">
        <v>22</v>
      </c>
      <c r="L8937" s="164">
        <v>2024</v>
      </c>
      <c r="M8937" s="164" t="s">
        <v>525</v>
      </c>
      <c r="N8937" s="164" t="s">
        <v>569</v>
      </c>
    </row>
    <row r="8938" spans="1:14" s="164" customFormat="1" ht="15" x14ac:dyDescent="0.15">
      <c r="A8938" s="164" t="s">
        <v>521</v>
      </c>
      <c r="B8938" s="164" t="s">
        <v>617</v>
      </c>
      <c r="C8938" s="164" t="s">
        <v>523</v>
      </c>
      <c r="D8938" s="164" t="s">
        <v>525</v>
      </c>
      <c r="E8938" s="164" t="s">
        <v>531</v>
      </c>
      <c r="F8938" s="193">
        <v>45660</v>
      </c>
      <c r="G8938" s="164" t="s">
        <v>621</v>
      </c>
      <c r="H8938" s="194">
        <v>693044</v>
      </c>
      <c r="I8938" s="164" t="s">
        <v>22</v>
      </c>
      <c r="L8938" s="164">
        <v>2024</v>
      </c>
      <c r="M8938" s="164" t="s">
        <v>525</v>
      </c>
      <c r="N8938" s="164" t="s">
        <v>569</v>
      </c>
    </row>
    <row r="8939" spans="1:14" s="164" customFormat="1" ht="15" x14ac:dyDescent="0.15">
      <c r="A8939" s="164" t="s">
        <v>521</v>
      </c>
      <c r="B8939" s="164" t="s">
        <v>647</v>
      </c>
      <c r="C8939" s="164" t="s">
        <v>523</v>
      </c>
      <c r="D8939" s="164" t="s">
        <v>525</v>
      </c>
      <c r="E8939" s="164" t="s">
        <v>525</v>
      </c>
      <c r="F8939" s="193">
        <v>45660</v>
      </c>
      <c r="G8939" s="164" t="s">
        <v>650</v>
      </c>
      <c r="H8939" s="194">
        <v>65945</v>
      </c>
      <c r="I8939" s="164" t="s">
        <v>16</v>
      </c>
      <c r="L8939" s="164">
        <v>2024</v>
      </c>
      <c r="M8939" s="164" t="s">
        <v>525</v>
      </c>
      <c r="N8939" s="164" t="s">
        <v>569</v>
      </c>
    </row>
    <row r="8940" spans="1:14" s="164" customFormat="1" ht="15" x14ac:dyDescent="0.15">
      <c r="A8940" s="164" t="s">
        <v>521</v>
      </c>
      <c r="B8940" s="164" t="s">
        <v>647</v>
      </c>
      <c r="C8940" s="164" t="s">
        <v>523</v>
      </c>
      <c r="D8940" s="164" t="s">
        <v>525</v>
      </c>
      <c r="E8940" s="164" t="s">
        <v>519</v>
      </c>
      <c r="F8940" s="193">
        <v>45660</v>
      </c>
      <c r="G8940" s="164" t="s">
        <v>650</v>
      </c>
      <c r="H8940" s="194">
        <v>122597</v>
      </c>
      <c r="I8940" s="164" t="s">
        <v>16</v>
      </c>
      <c r="L8940" s="164">
        <v>2024</v>
      </c>
      <c r="M8940" s="164" t="s">
        <v>525</v>
      </c>
      <c r="N8940" s="164" t="s">
        <v>569</v>
      </c>
    </row>
    <row r="8941" spans="1:14" s="164" customFormat="1" ht="15" x14ac:dyDescent="0.15">
      <c r="A8941" s="164" t="s">
        <v>521</v>
      </c>
      <c r="B8941" s="164" t="s">
        <v>647</v>
      </c>
      <c r="C8941" s="164" t="s">
        <v>535</v>
      </c>
      <c r="D8941" s="164" t="s">
        <v>525</v>
      </c>
      <c r="E8941" s="164" t="s">
        <v>531</v>
      </c>
      <c r="F8941" s="193">
        <v>45660</v>
      </c>
      <c r="G8941" s="164" t="s">
        <v>650</v>
      </c>
      <c r="H8941" s="194">
        <v>299288</v>
      </c>
      <c r="I8941" s="164" t="s">
        <v>16</v>
      </c>
      <c r="L8941" s="164">
        <v>2024</v>
      </c>
      <c r="M8941" s="164" t="s">
        <v>525</v>
      </c>
      <c r="N8941" s="164" t="s">
        <v>569</v>
      </c>
    </row>
    <row r="8942" spans="1:14" s="164" customFormat="1" ht="15" x14ac:dyDescent="0.15">
      <c r="A8942" s="164" t="s">
        <v>521</v>
      </c>
      <c r="B8942" s="164" t="s">
        <v>647</v>
      </c>
      <c r="C8942" s="164" t="s">
        <v>523</v>
      </c>
      <c r="D8942" s="164" t="s">
        <v>525</v>
      </c>
      <c r="E8942" s="164" t="s">
        <v>531</v>
      </c>
      <c r="F8942" s="193">
        <v>45660</v>
      </c>
      <c r="G8942" s="164" t="s">
        <v>650</v>
      </c>
      <c r="H8942" s="194">
        <v>772686</v>
      </c>
      <c r="I8942" s="164" t="s">
        <v>16</v>
      </c>
      <c r="L8942" s="164">
        <v>2024</v>
      </c>
      <c r="M8942" s="164" t="s">
        <v>525</v>
      </c>
      <c r="N8942" s="164" t="s">
        <v>569</v>
      </c>
    </row>
    <row r="8943" spans="1:14" s="164" customFormat="1" ht="15" x14ac:dyDescent="0.15">
      <c r="A8943" s="164" t="s">
        <v>521</v>
      </c>
      <c r="B8943" s="164" t="s">
        <v>647</v>
      </c>
      <c r="C8943" s="164" t="s">
        <v>523</v>
      </c>
      <c r="D8943" s="164" t="s">
        <v>525</v>
      </c>
      <c r="E8943" s="164" t="s">
        <v>525</v>
      </c>
      <c r="F8943" s="193">
        <v>45660</v>
      </c>
      <c r="G8943" s="164" t="s">
        <v>648</v>
      </c>
      <c r="H8943" s="194">
        <v>83472</v>
      </c>
      <c r="I8943" s="164" t="s">
        <v>16</v>
      </c>
      <c r="L8943" s="164">
        <v>2024</v>
      </c>
      <c r="M8943" s="164" t="s">
        <v>525</v>
      </c>
      <c r="N8943" s="164" t="s">
        <v>569</v>
      </c>
    </row>
    <row r="8944" spans="1:14" s="164" customFormat="1" ht="15" x14ac:dyDescent="0.15">
      <c r="A8944" s="164" t="s">
        <v>521</v>
      </c>
      <c r="B8944" s="164" t="s">
        <v>647</v>
      </c>
      <c r="C8944" s="164" t="s">
        <v>523</v>
      </c>
      <c r="D8944" s="164" t="s">
        <v>525</v>
      </c>
      <c r="E8944" s="164" t="s">
        <v>531</v>
      </c>
      <c r="F8944" s="193">
        <v>45660</v>
      </c>
      <c r="G8944" s="164" t="s">
        <v>648</v>
      </c>
      <c r="H8944" s="194">
        <v>46992</v>
      </c>
      <c r="I8944" s="164" t="s">
        <v>16</v>
      </c>
      <c r="L8944" s="164">
        <v>2024</v>
      </c>
      <c r="M8944" s="164" t="s">
        <v>525</v>
      </c>
      <c r="N8944" s="164" t="s">
        <v>569</v>
      </c>
    </row>
    <row r="8945" spans="1:14" s="164" customFormat="1" ht="15" x14ac:dyDescent="0.15">
      <c r="A8945" s="164" t="s">
        <v>521</v>
      </c>
      <c r="B8945" s="164" t="s">
        <v>647</v>
      </c>
      <c r="C8945" s="164" t="s">
        <v>523</v>
      </c>
      <c r="D8945" s="164" t="s">
        <v>525</v>
      </c>
      <c r="E8945" s="164" t="s">
        <v>531</v>
      </c>
      <c r="F8945" s="193">
        <v>45660</v>
      </c>
      <c r="G8945" s="164" t="s">
        <v>651</v>
      </c>
      <c r="H8945" s="194">
        <v>49280</v>
      </c>
      <c r="I8945" s="164" t="s">
        <v>16</v>
      </c>
      <c r="L8945" s="164">
        <v>2024</v>
      </c>
      <c r="M8945" s="164" t="s">
        <v>525</v>
      </c>
      <c r="N8945" s="164" t="s">
        <v>569</v>
      </c>
    </row>
    <row r="8946" spans="1:14" s="164" customFormat="1" ht="15" x14ac:dyDescent="0.15">
      <c r="A8946" s="164" t="s">
        <v>521</v>
      </c>
      <c r="B8946" s="164" t="s">
        <v>647</v>
      </c>
      <c r="C8946" s="164" t="s">
        <v>523</v>
      </c>
      <c r="D8946" s="164" t="s">
        <v>525</v>
      </c>
      <c r="E8946" s="164" t="s">
        <v>525</v>
      </c>
      <c r="F8946" s="193">
        <v>45660</v>
      </c>
      <c r="G8946" s="164" t="s">
        <v>649</v>
      </c>
      <c r="H8946" s="194">
        <v>1732161</v>
      </c>
      <c r="I8946" s="164" t="s">
        <v>16</v>
      </c>
      <c r="L8946" s="164">
        <v>2024</v>
      </c>
      <c r="M8946" s="164" t="s">
        <v>525</v>
      </c>
      <c r="N8946" s="164" t="s">
        <v>569</v>
      </c>
    </row>
    <row r="8947" spans="1:14" s="164" customFormat="1" ht="15" x14ac:dyDescent="0.15">
      <c r="A8947" s="164" t="s">
        <v>521</v>
      </c>
      <c r="B8947" s="164" t="s">
        <v>617</v>
      </c>
      <c r="C8947" s="164" t="s">
        <v>523</v>
      </c>
      <c r="D8947" s="164" t="s">
        <v>525</v>
      </c>
      <c r="E8947" s="164" t="s">
        <v>519</v>
      </c>
      <c r="F8947" s="193">
        <v>45659</v>
      </c>
      <c r="G8947" s="164" t="s">
        <v>619</v>
      </c>
      <c r="H8947" s="194">
        <v>214500</v>
      </c>
      <c r="I8947" s="164" t="s">
        <v>22</v>
      </c>
      <c r="L8947" s="164">
        <v>2024</v>
      </c>
      <c r="M8947" s="164" t="s">
        <v>525</v>
      </c>
      <c r="N8947" s="164" t="s">
        <v>569</v>
      </c>
    </row>
    <row r="8948" spans="1:14" s="164" customFormat="1" ht="15" x14ac:dyDescent="0.15">
      <c r="A8948" s="164" t="s">
        <v>521</v>
      </c>
      <c r="B8948" s="164" t="s">
        <v>617</v>
      </c>
      <c r="C8948" s="164" t="s">
        <v>523</v>
      </c>
      <c r="D8948" s="164" t="s">
        <v>525</v>
      </c>
      <c r="E8948" s="164" t="s">
        <v>519</v>
      </c>
      <c r="F8948" s="193">
        <v>45659</v>
      </c>
      <c r="G8948" s="164" t="s">
        <v>568</v>
      </c>
      <c r="H8948" s="194">
        <v>35750</v>
      </c>
      <c r="I8948" s="164" t="s">
        <v>22</v>
      </c>
      <c r="L8948" s="164">
        <v>2024</v>
      </c>
      <c r="M8948" s="164" t="s">
        <v>525</v>
      </c>
      <c r="N8948" s="164" t="s">
        <v>569</v>
      </c>
    </row>
    <row r="8949" spans="1:14" s="164" customFormat="1" ht="15" x14ac:dyDescent="0.15">
      <c r="A8949" s="164" t="s">
        <v>521</v>
      </c>
      <c r="B8949" s="164" t="s">
        <v>617</v>
      </c>
      <c r="C8949" s="164" t="s">
        <v>523</v>
      </c>
      <c r="D8949" s="164" t="s">
        <v>525</v>
      </c>
      <c r="E8949" s="164" t="s">
        <v>525</v>
      </c>
      <c r="F8949" s="193">
        <v>45659</v>
      </c>
      <c r="G8949" s="164" t="s">
        <v>589</v>
      </c>
      <c r="H8949" s="194">
        <v>258007</v>
      </c>
      <c r="I8949" s="164" t="s">
        <v>22</v>
      </c>
      <c r="L8949" s="164">
        <v>2024</v>
      </c>
      <c r="M8949" s="164" t="s">
        <v>525</v>
      </c>
      <c r="N8949" s="164" t="s">
        <v>569</v>
      </c>
    </row>
    <row r="8950" spans="1:14" s="164" customFormat="1" ht="15" x14ac:dyDescent="0.15">
      <c r="A8950" s="164" t="s">
        <v>521</v>
      </c>
      <c r="B8950" s="164" t="s">
        <v>617</v>
      </c>
      <c r="C8950" s="164" t="s">
        <v>523</v>
      </c>
      <c r="D8950" s="164" t="s">
        <v>525</v>
      </c>
      <c r="E8950" s="164" t="s">
        <v>531</v>
      </c>
      <c r="F8950" s="193">
        <v>45659</v>
      </c>
      <c r="G8950" s="164" t="s">
        <v>589</v>
      </c>
      <c r="H8950" s="194">
        <v>1314412</v>
      </c>
      <c r="I8950" s="164" t="s">
        <v>22</v>
      </c>
      <c r="L8950" s="164">
        <v>2024</v>
      </c>
      <c r="M8950" s="164" t="s">
        <v>525</v>
      </c>
      <c r="N8950" s="164" t="s">
        <v>569</v>
      </c>
    </row>
    <row r="8951" spans="1:14" s="164" customFormat="1" ht="15" x14ac:dyDescent="0.15">
      <c r="A8951" s="164" t="s">
        <v>521</v>
      </c>
      <c r="B8951" s="164" t="s">
        <v>603</v>
      </c>
      <c r="C8951" s="164" t="s">
        <v>523</v>
      </c>
      <c r="D8951" s="164" t="s">
        <v>525</v>
      </c>
      <c r="E8951" s="164" t="s">
        <v>525</v>
      </c>
      <c r="F8951" s="193">
        <v>45659</v>
      </c>
      <c r="G8951" s="164" t="s">
        <v>604</v>
      </c>
      <c r="H8951" s="194">
        <v>20368</v>
      </c>
      <c r="I8951" s="164" t="s">
        <v>22</v>
      </c>
      <c r="L8951" s="164">
        <v>2024</v>
      </c>
      <c r="M8951" s="164" t="s">
        <v>525</v>
      </c>
      <c r="N8951" s="164" t="s">
        <v>569</v>
      </c>
    </row>
    <row r="8952" spans="1:14" s="164" customFormat="1" ht="15" x14ac:dyDescent="0.15">
      <c r="A8952" s="164" t="s">
        <v>521</v>
      </c>
      <c r="B8952" s="164" t="s">
        <v>647</v>
      </c>
      <c r="C8952" s="164" t="s">
        <v>523</v>
      </c>
      <c r="D8952" s="164" t="s">
        <v>525</v>
      </c>
      <c r="E8952" s="164" t="s">
        <v>525</v>
      </c>
      <c r="F8952" s="193">
        <v>45659</v>
      </c>
      <c r="G8952" s="164" t="s">
        <v>650</v>
      </c>
      <c r="H8952" s="194">
        <v>13488</v>
      </c>
      <c r="I8952" s="164" t="s">
        <v>16</v>
      </c>
      <c r="L8952" s="164">
        <v>2024</v>
      </c>
      <c r="M8952" s="164" t="s">
        <v>525</v>
      </c>
      <c r="N8952" s="164" t="s">
        <v>569</v>
      </c>
    </row>
    <row r="8953" spans="1:14" s="164" customFormat="1" ht="15" x14ac:dyDescent="0.15">
      <c r="A8953" s="164" t="s">
        <v>521</v>
      </c>
      <c r="B8953" s="164" t="s">
        <v>647</v>
      </c>
      <c r="C8953" s="164" t="s">
        <v>523</v>
      </c>
      <c r="D8953" s="164" t="s">
        <v>525</v>
      </c>
      <c r="E8953" s="164" t="s">
        <v>519</v>
      </c>
      <c r="F8953" s="193">
        <v>45659</v>
      </c>
      <c r="G8953" s="164" t="s">
        <v>650</v>
      </c>
      <c r="H8953" s="194">
        <v>355804</v>
      </c>
      <c r="I8953" s="164" t="s">
        <v>16</v>
      </c>
      <c r="L8953" s="164">
        <v>2024</v>
      </c>
      <c r="M8953" s="164" t="s">
        <v>525</v>
      </c>
      <c r="N8953" s="164" t="s">
        <v>569</v>
      </c>
    </row>
    <row r="8954" spans="1:14" s="164" customFormat="1" ht="15" x14ac:dyDescent="0.15">
      <c r="A8954" s="164" t="s">
        <v>521</v>
      </c>
      <c r="B8954" s="164" t="s">
        <v>647</v>
      </c>
      <c r="C8954" s="164" t="s">
        <v>535</v>
      </c>
      <c r="D8954" s="164" t="s">
        <v>525</v>
      </c>
      <c r="E8954" s="164" t="s">
        <v>531</v>
      </c>
      <c r="F8954" s="193">
        <v>45659</v>
      </c>
      <c r="G8954" s="164" t="s">
        <v>650</v>
      </c>
      <c r="H8954" s="194">
        <v>34936</v>
      </c>
      <c r="I8954" s="164" t="s">
        <v>16</v>
      </c>
      <c r="L8954" s="164">
        <v>2024</v>
      </c>
      <c r="M8954" s="164" t="s">
        <v>525</v>
      </c>
      <c r="N8954" s="164" t="s">
        <v>569</v>
      </c>
    </row>
    <row r="8955" spans="1:14" s="164" customFormat="1" ht="15" x14ac:dyDescent="0.15">
      <c r="A8955" s="164" t="s">
        <v>521</v>
      </c>
      <c r="B8955" s="164" t="s">
        <v>647</v>
      </c>
      <c r="C8955" s="164" t="s">
        <v>523</v>
      </c>
      <c r="D8955" s="164" t="s">
        <v>525</v>
      </c>
      <c r="E8955" s="164" t="s">
        <v>531</v>
      </c>
      <c r="F8955" s="193">
        <v>45659</v>
      </c>
      <c r="G8955" s="164" t="s">
        <v>650</v>
      </c>
      <c r="H8955" s="194">
        <v>352271</v>
      </c>
      <c r="I8955" s="164" t="s">
        <v>16</v>
      </c>
      <c r="L8955" s="164">
        <v>2024</v>
      </c>
      <c r="M8955" s="164" t="s">
        <v>525</v>
      </c>
      <c r="N8955" s="164" t="s">
        <v>569</v>
      </c>
    </row>
    <row r="8956" spans="1:14" s="164" customFormat="1" ht="15" x14ac:dyDescent="0.15">
      <c r="A8956" s="164" t="s">
        <v>521</v>
      </c>
      <c r="B8956" s="164" t="s">
        <v>647</v>
      </c>
      <c r="C8956" s="164" t="s">
        <v>523</v>
      </c>
      <c r="D8956" s="164" t="s">
        <v>525</v>
      </c>
      <c r="E8956" s="164" t="s">
        <v>525</v>
      </c>
      <c r="F8956" s="193">
        <v>45659</v>
      </c>
      <c r="G8956" s="164" t="s">
        <v>648</v>
      </c>
      <c r="H8956" s="194">
        <v>22301</v>
      </c>
      <c r="I8956" s="164" t="s">
        <v>16</v>
      </c>
      <c r="L8956" s="164">
        <v>2024</v>
      </c>
      <c r="M8956" s="164" t="s">
        <v>525</v>
      </c>
      <c r="N8956" s="164" t="s">
        <v>569</v>
      </c>
    </row>
    <row r="8957" spans="1:14" s="164" customFormat="1" ht="15" x14ac:dyDescent="0.15">
      <c r="A8957" s="164" t="s">
        <v>521</v>
      </c>
      <c r="B8957" s="164" t="s">
        <v>647</v>
      </c>
      <c r="C8957" s="164" t="s">
        <v>523</v>
      </c>
      <c r="D8957" s="164" t="s">
        <v>525</v>
      </c>
      <c r="E8957" s="164" t="s">
        <v>531</v>
      </c>
      <c r="F8957" s="193">
        <v>45659</v>
      </c>
      <c r="G8957" s="164" t="s">
        <v>648</v>
      </c>
      <c r="H8957" s="194">
        <v>72393</v>
      </c>
      <c r="I8957" s="164" t="s">
        <v>16</v>
      </c>
      <c r="L8957" s="164">
        <v>2024</v>
      </c>
      <c r="M8957" s="164" t="s">
        <v>525</v>
      </c>
      <c r="N8957" s="164" t="s">
        <v>569</v>
      </c>
    </row>
    <row r="8958" spans="1:14" s="164" customFormat="1" ht="15" x14ac:dyDescent="0.15">
      <c r="A8958" s="164" t="s">
        <v>521</v>
      </c>
      <c r="B8958" s="164" t="s">
        <v>647</v>
      </c>
      <c r="C8958" s="164" t="s">
        <v>523</v>
      </c>
      <c r="D8958" s="164" t="s">
        <v>525</v>
      </c>
      <c r="E8958" s="164" t="s">
        <v>525</v>
      </c>
      <c r="F8958" s="193">
        <v>45659</v>
      </c>
      <c r="G8958" s="164" t="s">
        <v>649</v>
      </c>
      <c r="H8958" s="194">
        <v>2562897</v>
      </c>
      <c r="I8958" s="164" t="s">
        <v>16</v>
      </c>
      <c r="L8958" s="164">
        <v>2024</v>
      </c>
      <c r="M8958" s="164" t="s">
        <v>525</v>
      </c>
      <c r="N8958" s="164" t="s">
        <v>569</v>
      </c>
    </row>
    <row r="8959" spans="1:14" s="164" customFormat="1" ht="15" x14ac:dyDescent="0.15">
      <c r="A8959" s="164" t="s">
        <v>521</v>
      </c>
      <c r="B8959" s="164" t="s">
        <v>647</v>
      </c>
      <c r="C8959" s="164" t="s">
        <v>523</v>
      </c>
      <c r="D8959" s="164" t="s">
        <v>525</v>
      </c>
      <c r="E8959" s="164" t="s">
        <v>531</v>
      </c>
      <c r="F8959" s="193">
        <v>45659</v>
      </c>
      <c r="G8959" s="164" t="s">
        <v>649</v>
      </c>
      <c r="H8959" s="194">
        <v>719147</v>
      </c>
      <c r="I8959" s="164" t="s">
        <v>16</v>
      </c>
      <c r="L8959" s="164">
        <v>2024</v>
      </c>
      <c r="M8959" s="164" t="s">
        <v>525</v>
      </c>
      <c r="N8959" s="164" t="s">
        <v>569</v>
      </c>
    </row>
  </sheetData>
  <autoFilter ref="A1:Q8547" xr:uid="{9083911C-AAF8-DE46-B543-45452EB61C84}">
    <sortState xmlns:xlrd2="http://schemas.microsoft.com/office/spreadsheetml/2017/richdata2" ref="A2:Q6261">
      <sortCondition ref="F1:F6261"/>
    </sortState>
  </autoFilter>
  <sortState xmlns:xlrd2="http://schemas.microsoft.com/office/spreadsheetml/2017/richdata2" ref="A6262:Y8309">
    <sortCondition ref="B6262:B8309"/>
    <sortCondition ref="F6262:F83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2025-06-26T13:40:24Z</dcterms:modified>
</cp:coreProperties>
</file>